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ser\Dropbox\BIBA projekti\(10) Food4HEALTH\3_Tenderi\Tender 04-Works\3-3) Tender dossier_IBM Laboratory 04-F4H_objavljeno 25 10 2019\"/>
    </mc:Choice>
  </mc:AlternateContent>
  <bookViews>
    <workbookView xWindow="0" yWindow="0" windowWidth="20325" windowHeight="9735"/>
  </bookViews>
  <sheets>
    <sheet name="GRAĐEVINSKO ZANATSKI" sheetId="4" r:id="rId1"/>
    <sheet name="TERMOTEHNIKA" sheetId="5" r:id="rId2"/>
    <sheet name="JAKA STRUJA" sheetId="1" r:id="rId3"/>
    <sheet name="SLABA STRUJA" sheetId="2" r:id="rId4"/>
    <sheet name="V i K" sheetId="3" r:id="rId5"/>
  </sheets>
  <definedNames>
    <definedName name="__xlnm.Print_Area" localSheetId="2">'JAKA STRUJA'!$A$1:$F$341</definedName>
    <definedName name="_xlnm.Print_Area" localSheetId="2">'JAKA STRUJA'!$A$1:$F$341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89" i="4" l="1"/>
  <c r="G787" i="4"/>
  <c r="G741" i="4"/>
  <c r="G737" i="4"/>
  <c r="G743" i="4" s="1"/>
  <c r="G776" i="4" s="1"/>
  <c r="G723" i="4"/>
  <c r="B719" i="4"/>
  <c r="G719" i="4" s="1"/>
  <c r="G715" i="4"/>
  <c r="B715" i="4"/>
  <c r="G687" i="4"/>
  <c r="G662" i="4"/>
  <c r="G651" i="4"/>
  <c r="G644" i="4"/>
  <c r="G640" i="4"/>
  <c r="G632" i="4"/>
  <c r="B626" i="4"/>
  <c r="B684" i="4" s="1"/>
  <c r="G684" i="4" s="1"/>
  <c r="G617" i="4"/>
  <c r="G591" i="4"/>
  <c r="B588" i="4"/>
  <c r="G588" i="4" s="1"/>
  <c r="G593" i="4" s="1"/>
  <c r="G772" i="4" s="1"/>
  <c r="G558" i="4"/>
  <c r="G554" i="4"/>
  <c r="G560" i="4" s="1"/>
  <c r="G771" i="4" s="1"/>
  <c r="G530" i="4"/>
  <c r="G528" i="4"/>
  <c r="G524" i="4"/>
  <c r="G521" i="4"/>
  <c r="G518" i="4"/>
  <c r="G515" i="4"/>
  <c r="G512" i="4"/>
  <c r="G492" i="4"/>
  <c r="G486" i="4"/>
  <c r="G479" i="4"/>
  <c r="G473" i="4"/>
  <c r="G469" i="4"/>
  <c r="G465" i="4"/>
  <c r="G456" i="4"/>
  <c r="G452" i="4"/>
  <c r="G449" i="4"/>
  <c r="G445" i="4"/>
  <c r="G437" i="4"/>
  <c r="G433" i="4"/>
  <c r="G424" i="4"/>
  <c r="G406" i="4"/>
  <c r="G403" i="4"/>
  <c r="G400" i="4"/>
  <c r="G397" i="4"/>
  <c r="G394" i="4"/>
  <c r="G328" i="4"/>
  <c r="B328" i="4"/>
  <c r="B348" i="4" s="1"/>
  <c r="G324" i="4"/>
  <c r="G320" i="4"/>
  <c r="G317" i="4"/>
  <c r="G313" i="4"/>
  <c r="B307" i="4"/>
  <c r="B310" i="4" s="1"/>
  <c r="G310" i="4" s="1"/>
  <c r="G285" i="4"/>
  <c r="G282" i="4"/>
  <c r="G279" i="4"/>
  <c r="B279" i="4"/>
  <c r="B272" i="4"/>
  <c r="B690" i="4" s="1"/>
  <c r="G690" i="4" s="1"/>
  <c r="G266" i="4"/>
  <c r="B266" i="4"/>
  <c r="B260" i="4"/>
  <c r="G260" i="4" s="1"/>
  <c r="G256" i="4"/>
  <c r="B256" i="4"/>
  <c r="B230" i="4"/>
  <c r="G230" i="4" s="1"/>
  <c r="G232" i="4" s="1"/>
  <c r="G758" i="4" s="1"/>
  <c r="G213" i="4"/>
  <c r="G210" i="4"/>
  <c r="G207" i="4"/>
  <c r="G204" i="4"/>
  <c r="G201" i="4"/>
  <c r="G198" i="4"/>
  <c r="G195" i="4"/>
  <c r="G192" i="4"/>
  <c r="G189" i="4"/>
  <c r="G186" i="4"/>
  <c r="G183" i="4"/>
  <c r="G180" i="4"/>
  <c r="G177" i="4"/>
  <c r="G175" i="4"/>
  <c r="G173" i="4"/>
  <c r="G171" i="4"/>
  <c r="G165" i="4"/>
  <c r="G163" i="4"/>
  <c r="G161" i="4"/>
  <c r="G157" i="4"/>
  <c r="G154" i="4"/>
  <c r="G151" i="4"/>
  <c r="B126" i="4"/>
  <c r="G126" i="4" s="1"/>
  <c r="G123" i="4"/>
  <c r="G120" i="4"/>
  <c r="G88" i="4"/>
  <c r="G83" i="4"/>
  <c r="G80" i="4"/>
  <c r="G77" i="4"/>
  <c r="G72" i="4"/>
  <c r="G57" i="4"/>
  <c r="G54" i="4"/>
  <c r="G51" i="4"/>
  <c r="G725" i="4" l="1"/>
  <c r="G775" i="4" s="1"/>
  <c r="G692" i="4"/>
  <c r="G774" i="4" s="1"/>
  <c r="G532" i="4"/>
  <c r="G770" i="4" s="1"/>
  <c r="G494" i="4"/>
  <c r="G769" i="4" s="1"/>
  <c r="G408" i="4"/>
  <c r="G768" i="4" s="1"/>
  <c r="G330" i="4"/>
  <c r="G760" i="4" s="1"/>
  <c r="G215" i="4"/>
  <c r="G757" i="4" s="1"/>
  <c r="G128" i="4"/>
  <c r="G756" i="4" s="1"/>
  <c r="G90" i="4"/>
  <c r="G755" i="4" s="1"/>
  <c r="G59" i="4"/>
  <c r="G348" i="4"/>
  <c r="G350" i="4" s="1"/>
  <c r="G761" i="4" s="1"/>
  <c r="B368" i="4"/>
  <c r="G368" i="4" s="1"/>
  <c r="G370" i="4" s="1"/>
  <c r="G762" i="4" s="1"/>
  <c r="G754" i="4"/>
  <c r="G272" i="4"/>
  <c r="G287" i="4" s="1"/>
  <c r="G626" i="4"/>
  <c r="G664" i="4" s="1"/>
  <c r="G773" i="4" s="1"/>
  <c r="G778" i="4" s="1"/>
  <c r="I176" i="3"/>
  <c r="I175" i="3"/>
  <c r="I174" i="3"/>
  <c r="J168" i="3"/>
  <c r="I177" i="3" s="1"/>
  <c r="I179" i="3" s="1"/>
  <c r="J118" i="3"/>
  <c r="J115" i="3"/>
  <c r="J105" i="3"/>
  <c r="J102" i="3"/>
  <c r="J53" i="3"/>
  <c r="J50" i="3"/>
  <c r="J166" i="3"/>
  <c r="J165" i="3"/>
  <c r="J164" i="3"/>
  <c r="J160" i="3"/>
  <c r="J159" i="3"/>
  <c r="J158" i="3"/>
  <c r="J152" i="3"/>
  <c r="J148" i="3"/>
  <c r="J144" i="3"/>
  <c r="J139" i="3"/>
  <c r="J113" i="3"/>
  <c r="J100" i="3"/>
  <c r="J93" i="3"/>
  <c r="J91" i="3"/>
  <c r="J87" i="3"/>
  <c r="J81" i="3"/>
  <c r="J74" i="3"/>
  <c r="J73" i="3"/>
  <c r="J72" i="3"/>
  <c r="J48" i="3"/>
  <c r="J44" i="3"/>
  <c r="J43" i="3"/>
  <c r="J42" i="3"/>
  <c r="J41" i="3"/>
  <c r="J26" i="3"/>
  <c r="J25" i="3"/>
  <c r="J24" i="3"/>
  <c r="J19" i="3"/>
  <c r="J16" i="3"/>
  <c r="J15" i="3"/>
  <c r="F109" i="2"/>
  <c r="F58" i="2"/>
  <c r="F99" i="2"/>
  <c r="F98" i="2"/>
  <c r="F97" i="2"/>
  <c r="F95" i="2"/>
  <c r="F93" i="2"/>
  <c r="F91" i="2"/>
  <c r="F89" i="2"/>
  <c r="F87" i="2"/>
  <c r="F85" i="2"/>
  <c r="F83" i="2"/>
  <c r="F81" i="2"/>
  <c r="F79" i="2"/>
  <c r="F77" i="2"/>
  <c r="F75" i="2"/>
  <c r="F73" i="2"/>
  <c r="F71" i="2"/>
  <c r="F69" i="2"/>
  <c r="F67" i="2"/>
  <c r="F65" i="2"/>
  <c r="F56" i="2"/>
  <c r="F55" i="2"/>
  <c r="F54" i="2"/>
  <c r="F51" i="2"/>
  <c r="F49" i="2"/>
  <c r="F47" i="2"/>
  <c r="F45" i="2"/>
  <c r="F43" i="2"/>
  <c r="F41" i="2"/>
  <c r="F35" i="2"/>
  <c r="F33" i="2"/>
  <c r="F31" i="2"/>
  <c r="F29" i="2"/>
  <c r="F27" i="2"/>
  <c r="F25" i="2"/>
  <c r="F23" i="2"/>
  <c r="F332" i="1"/>
  <c r="F318" i="1"/>
  <c r="F333" i="1" s="1"/>
  <c r="F312" i="1"/>
  <c r="F320" i="1"/>
  <c r="F334" i="1" s="1"/>
  <c r="F316" i="1"/>
  <c r="F311" i="1"/>
  <c r="F292" i="1"/>
  <c r="F293" i="1" s="1"/>
  <c r="F331" i="1" s="1"/>
  <c r="F286" i="1"/>
  <c r="F284" i="1"/>
  <c r="F283" i="1"/>
  <c r="F282" i="1"/>
  <c r="F279" i="1"/>
  <c r="F278" i="1"/>
  <c r="F275" i="1"/>
  <c r="F273" i="1"/>
  <c r="F288" i="1" s="1"/>
  <c r="F330" i="1" s="1"/>
  <c r="F271" i="1"/>
  <c r="F265" i="1"/>
  <c r="F258" i="1"/>
  <c r="F250" i="1"/>
  <c r="F243" i="1"/>
  <c r="F236" i="1"/>
  <c r="F229" i="1"/>
  <c r="F221" i="1"/>
  <c r="F214" i="1"/>
  <c r="F207" i="1"/>
  <c r="F200" i="1"/>
  <c r="F198" i="1"/>
  <c r="F193" i="1"/>
  <c r="F185" i="1"/>
  <c r="F178" i="1"/>
  <c r="F169" i="1"/>
  <c r="F162" i="1"/>
  <c r="F155" i="1"/>
  <c r="F148" i="1"/>
  <c r="F267" i="1" s="1"/>
  <c r="F329" i="1" s="1"/>
  <c r="F137" i="1"/>
  <c r="F136" i="1"/>
  <c r="F135" i="1"/>
  <c r="F133" i="1"/>
  <c r="F131" i="1"/>
  <c r="F139" i="1" s="1"/>
  <c r="F328" i="1" s="1"/>
  <c r="F129" i="1"/>
  <c r="F121" i="1"/>
  <c r="F119" i="1"/>
  <c r="F117" i="1"/>
  <c r="F115" i="1"/>
  <c r="F123" i="1" s="1"/>
  <c r="F327" i="1" s="1"/>
  <c r="F109" i="1"/>
  <c r="F106" i="1"/>
  <c r="F103" i="1"/>
  <c r="F102" i="1"/>
  <c r="F99" i="1"/>
  <c r="F97" i="1"/>
  <c r="F96" i="1"/>
  <c r="F95" i="1"/>
  <c r="F94" i="1"/>
  <c r="F93" i="1"/>
  <c r="F92" i="1"/>
  <c r="F88" i="1"/>
  <c r="F87" i="1"/>
  <c r="F86" i="1"/>
  <c r="F85" i="1"/>
  <c r="F84" i="1"/>
  <c r="F83" i="1"/>
  <c r="F82" i="1"/>
  <c r="F78" i="1"/>
  <c r="F76" i="1"/>
  <c r="F75" i="1"/>
  <c r="F74" i="1"/>
  <c r="F73" i="1"/>
  <c r="F72" i="1"/>
  <c r="F71" i="1"/>
  <c r="F70" i="1"/>
  <c r="F69" i="1"/>
  <c r="F68" i="1"/>
  <c r="F67" i="1"/>
  <c r="F66" i="1"/>
  <c r="F65" i="1"/>
  <c r="F64" i="1"/>
  <c r="F58" i="1"/>
  <c r="F111" i="1" s="1"/>
  <c r="F326" i="1" s="1"/>
  <c r="F51" i="1"/>
  <c r="F49" i="1"/>
  <c r="F47" i="1"/>
  <c r="F45" i="1"/>
  <c r="F43" i="1"/>
  <c r="F42" i="1"/>
  <c r="F53" i="1" s="1"/>
  <c r="F325" i="1" s="1"/>
  <c r="F41" i="1"/>
  <c r="F40" i="1"/>
  <c r="F33" i="1"/>
  <c r="F31" i="1"/>
  <c r="F29" i="1"/>
  <c r="F27" i="1"/>
  <c r="F15" i="1"/>
  <c r="F134" i="5"/>
  <c r="F135" i="5" s="1"/>
  <c r="F143" i="5" s="1"/>
  <c r="F129" i="5"/>
  <c r="F127" i="5"/>
  <c r="F124" i="5"/>
  <c r="F121" i="5"/>
  <c r="F118" i="5"/>
  <c r="F115" i="5"/>
  <c r="F112" i="5"/>
  <c r="F109" i="5"/>
  <c r="E105" i="5"/>
  <c r="F105" i="5" s="1"/>
  <c r="F103" i="5"/>
  <c r="F100" i="5"/>
  <c r="F94" i="5"/>
  <c r="F93" i="5"/>
  <c r="F90" i="5"/>
  <c r="F89" i="5"/>
  <c r="F86" i="5"/>
  <c r="F68" i="5"/>
  <c r="F66" i="5"/>
  <c r="F65" i="5"/>
  <c r="F63" i="5"/>
  <c r="F61" i="5"/>
  <c r="F59" i="5"/>
  <c r="F58" i="5"/>
  <c r="F56" i="5"/>
  <c r="F55" i="5"/>
  <c r="F52" i="5"/>
  <c r="F49" i="5"/>
  <c r="F44" i="5"/>
  <c r="F43" i="5"/>
  <c r="F42" i="5"/>
  <c r="F41" i="5"/>
  <c r="E46" i="5" s="1"/>
  <c r="F46" i="5" s="1"/>
  <c r="F40" i="5"/>
  <c r="F38" i="5"/>
  <c r="F35" i="5"/>
  <c r="F69" i="5" s="1"/>
  <c r="F141" i="5" s="1"/>
  <c r="F27" i="5"/>
  <c r="F19" i="5"/>
  <c r="G759" i="4" l="1"/>
  <c r="G372" i="4"/>
  <c r="G764" i="4"/>
  <c r="G781" i="4" s="1"/>
  <c r="I180" i="3"/>
  <c r="I181" i="3" s="1"/>
  <c r="F102" i="2"/>
  <c r="F110" i="2" s="1"/>
  <c r="F113" i="2" s="1"/>
  <c r="F114" i="2"/>
  <c r="F115" i="2" s="1"/>
  <c r="F130" i="5"/>
  <c r="F142" i="5" s="1"/>
  <c r="F144" i="5" s="1"/>
  <c r="F145" i="5" s="1"/>
  <c r="F146" i="5" s="1"/>
  <c r="G783" i="4" l="1"/>
  <c r="G785" i="4" s="1"/>
  <c r="H100" i="3"/>
  <c r="H48" i="3"/>
  <c r="D17" i="1" l="1"/>
  <c r="F17" i="1" s="1"/>
  <c r="D19" i="1"/>
  <c r="F19" i="1" s="1"/>
  <c r="D21" i="1" l="1"/>
  <c r="F21" i="1" s="1"/>
  <c r="F35" i="1" l="1"/>
  <c r="F324" i="1" s="1"/>
  <c r="F336" i="1" s="1"/>
  <c r="F337" i="1" s="1"/>
  <c r="F338" i="1" s="1"/>
  <c r="D25" i="1"/>
  <c r="F25" i="1" s="1"/>
</calcChain>
</file>

<file path=xl/sharedStrings.xml><?xml version="1.0" encoding="utf-8"?>
<sst xmlns="http://schemas.openxmlformats.org/spreadsheetml/2006/main" count="1650" uniqueCount="980">
  <si>
    <t>PREDMJER I PREDRAČUN 
radova i materijala elektroinstalacija jake struje</t>
  </si>
  <si>
    <t>Investitor</t>
  </si>
  <si>
    <t>Projekat finansira:</t>
  </si>
  <si>
    <t>Projektant faze:</t>
  </si>
  <si>
    <t>Lokalni projektant:</t>
  </si>
  <si>
    <t>Objekat:</t>
  </si>
  <si>
    <t>Dio tehničke dokumentacije:</t>
  </si>
  <si>
    <t>Dokumentacija:</t>
  </si>
  <si>
    <t>Datum:</t>
  </si>
  <si>
    <t>1.1.</t>
  </si>
  <si>
    <t xml:space="preserve"> Pripremno-završni građevinski radovi, paušalno</t>
  </si>
  <si>
    <t>1.2.</t>
  </si>
  <si>
    <t>m</t>
  </si>
  <si>
    <t>1.3.</t>
  </si>
  <si>
    <t>m³</t>
  </si>
  <si>
    <t>1.4.</t>
  </si>
  <si>
    <t>Isporuka pijeska i izrada posteljice kabla i kablovske kanalizacije. Pri slobodnom polaganju kablova, prvo se razastire sloj pijeska debljine 10 cm, a nakon polaganja kablova i drugi sloj pijeska debljine takođe 10 cm. Ukupno za nabavku, transport i rad, računato po m³ korišćenog pijeska:</t>
  </si>
  <si>
    <t>Isporuka i polaganje “gal”- štitnika ili slične mehaničke zaštite slobodno položenog kabla u rovu. Štitnici se polažu tako da se, po dužini, međusobno preklapaju za po desetak centimetara, potpuno prekrivajući položeni kabl. Štitnici se polažu nakon razastiranja drugog sloja pijeska u rovu. Ukupno za nabavku, transport i rad, računato po položenom štitniku (l = 1,0 m). Ukupno za materijal i rad:</t>
  </si>
  <si>
    <t>kom</t>
  </si>
  <si>
    <t>1.6</t>
  </si>
  <si>
    <t xml:space="preserve">Zatrpavanje rovova iskopom. Zatrpavanje se vrši u slojevima od po dvadesetak centimetara, uz nabijanje. Postići zbijenost od 92%. Pri korišćenju iskopa (naročito u prvom sloju, najbližem kablu) uklanjati veće komade čvrstog materijala oštrih ivica. Ukupno za rad, računato po m³ iskopa : </t>
  </si>
  <si>
    <t>pauš</t>
  </si>
  <si>
    <t>ELEKTROMONTAŽNI RADOVI</t>
  </si>
  <si>
    <t>RAZVODNE TABLE I NAPOJNI VODOVI</t>
  </si>
  <si>
    <t>3.2</t>
  </si>
  <si>
    <t xml:space="preserve">U orman se ugrađuju sledeći elementi:   </t>
  </si>
  <si>
    <t>polje mreže:</t>
  </si>
  <si>
    <t>odvodnici prenapona V20-3 + NPE - 280</t>
  </si>
  <si>
    <t>izborna sklopka HIM 406 1-0-2, 63, 4P</t>
  </si>
  <si>
    <t>tropolni prekidači niskog napona, iC60N-D/63A, 6kA</t>
  </si>
  <si>
    <t>jednopolni prekidači niskog napona, iC60N-C/16A, 6kA</t>
  </si>
  <si>
    <t>jednopolni prekidači niskog napona, iC60N-C/2A, 6kA</t>
  </si>
  <si>
    <t>indikatorska lampica za signalizaciju prisustva faza iIL</t>
  </si>
  <si>
    <t>jednopolni prekidači niskog napona, iC60N-B/10A, 6kA</t>
  </si>
  <si>
    <t>kompl</t>
  </si>
  <si>
    <t>3.3.</t>
  </si>
  <si>
    <t>zaštitni uređaj diferencijalne struje iID 25/0,03A, 4p</t>
  </si>
  <si>
    <t>3.4.</t>
  </si>
  <si>
    <t>3.7.</t>
  </si>
  <si>
    <t>NHXHX-J 5x4mm²</t>
  </si>
  <si>
    <t>PP00-Y 5x2.5mm²</t>
  </si>
  <si>
    <t>PP00-Y 3x2.5mm²</t>
  </si>
  <si>
    <t>Ukupno razvodne table i napojni vodovi:</t>
  </si>
  <si>
    <t>ELEKTRIČNA INSTALACIJA OPŠTE POTROŠNJE</t>
  </si>
  <si>
    <t>ukupno električna instalacija opšte potrošnje</t>
  </si>
  <si>
    <t>5</t>
  </si>
  <si>
    <t>5.0</t>
  </si>
  <si>
    <t>Računa se kompletno za materijal i rad:</t>
  </si>
  <si>
    <t>kom.</t>
  </si>
  <si>
    <t>ukupno električna instalacija osvjetljenja</t>
  </si>
  <si>
    <t>6</t>
  </si>
  <si>
    <t>Instalaciona oprema</t>
  </si>
  <si>
    <t>6.1.</t>
  </si>
  <si>
    <t xml:space="preserve">PVC kutija Ø60  </t>
  </si>
  <si>
    <t>armatura 2M</t>
  </si>
  <si>
    <t>maska 2M</t>
  </si>
  <si>
    <t>priključnica 2P+E 16A, 2M bijela</t>
  </si>
  <si>
    <t>Ukupno za materijal i rad:</t>
  </si>
  <si>
    <t>komplet</t>
  </si>
  <si>
    <t xml:space="preserve">PVC kutija Ø60 </t>
  </si>
  <si>
    <t>priključnica sa poklopcem 2P+E 16A, 2M, IP21 bijela</t>
  </si>
  <si>
    <t>maska sa zaštitnim poklopcem IP55, 2M</t>
  </si>
  <si>
    <t xml:space="preserve">PVC kutija 4M </t>
  </si>
  <si>
    <t>armatura 4M</t>
  </si>
  <si>
    <t>maska 4M</t>
  </si>
  <si>
    <t>priključnica 2P+E, 16A, 2M bijela - 2kom</t>
  </si>
  <si>
    <t>6.6</t>
  </si>
  <si>
    <t>6.7</t>
  </si>
  <si>
    <t>priključnica 2P+E, 16A, 2M bijela - 1kom</t>
  </si>
  <si>
    <t>6.8</t>
  </si>
  <si>
    <t>slobodan modul za potrebe priključnica slabe struje</t>
  </si>
  <si>
    <t>6.10</t>
  </si>
  <si>
    <t>dekorativna maska 2M</t>
  </si>
  <si>
    <t>Ukupno za materijal i rad</t>
  </si>
  <si>
    <t>INSTALACIJA IZJEDNAČENJA POTENCIJALA</t>
  </si>
  <si>
    <t>DIZEL ELEKTRIČNI AGREGAT</t>
  </si>
  <si>
    <t>kontejnerskog tipa namjenjen za spoljašnju montažu'</t>
  </si>
  <si>
    <t>- Napon 400/230V, frekvencija 50 Hz; faktor snage cosφ=0,8; br.obrtaja 1500/min</t>
  </si>
  <si>
    <t>- elektronski - digitalni optički displej - kontrolni panel za nadzor, automatsku kontrolu, start -stop DEA</t>
  </si>
  <si>
    <t>- elektronski regulator napona i broja obrtaja za održanje stabilnost napona i frekvencije u granicama +/- 0.5% kod nagle promjene opterećenja</t>
  </si>
  <si>
    <t>-  Automatska kontrola stanja i napunjenosti akumulatorske baterije preko punjača</t>
  </si>
  <si>
    <t xml:space="preserve">-  ATS -a (automatski transfer prekidač) od 63 A sa mrežnim i generatorskim prekidačem za automatsko prebacivanje opterećenja sa mreže na generator i obrnuto. </t>
  </si>
  <si>
    <t>Ukupno DEA:</t>
  </si>
  <si>
    <t>ISPITIVANJE</t>
  </si>
  <si>
    <t>Ispitivanje električnih instalacija jake  struje sa pribavljanjem atesta.</t>
  </si>
  <si>
    <t>IZRADA PROJEKTA IZVEDENOG STANJA (ODRŽAVANJA)</t>
  </si>
  <si>
    <t>REKAPITULACIJA</t>
  </si>
  <si>
    <t>GRAĐEVINSKI RADOVI</t>
  </si>
  <si>
    <t>2</t>
  </si>
  <si>
    <t>3</t>
  </si>
  <si>
    <t>RAZVODNI ORMARI I NAPOJNI VODOVI</t>
  </si>
  <si>
    <t>4</t>
  </si>
  <si>
    <t>ELEKTRIČNA INSTALACIJA OSVJETLJENJA</t>
  </si>
  <si>
    <t>INSTALACIONA OPREMA</t>
  </si>
  <si>
    <t>9</t>
  </si>
  <si>
    <t>11</t>
  </si>
  <si>
    <t>DEA</t>
  </si>
  <si>
    <t xml:space="preserve">ISPITIVANJA </t>
  </si>
  <si>
    <t>UKUPNO BEZ PDV-a</t>
  </si>
  <si>
    <t>IZNOS PDV-a (21%)</t>
  </si>
  <si>
    <t>UKUPNO SA PDV-om</t>
  </si>
  <si>
    <t>Ukupno elektromontažni radovi:</t>
  </si>
  <si>
    <t>Ukupno građevinski radovi:</t>
  </si>
  <si>
    <t>ELEKTRIČNA INSTALACIJA OSVJETLJENJA:</t>
  </si>
  <si>
    <t>6.17</t>
  </si>
  <si>
    <t>Ukupno instalaciona oprema:</t>
  </si>
  <si>
    <t>9.1</t>
  </si>
  <si>
    <t>Ukupno instalacija izjednačenja potencijala:</t>
  </si>
  <si>
    <t>Ukupno ispitivanje:</t>
  </si>
  <si>
    <t>Ovim predmjerom predviđa se isporuka i montaža svog materijala navedenog po pozicijama i svog sitnog nespecificiranog materijala potrebnog za kompletnu izradu i ugradnju kako je to navedeno po pozicijama, ispitivanje i puštanje u ispravan rad kao i dovođenje u ispravno prvobitno stanje mjesta oštećenih na već izvedenim radovima i konstrukcijama. Sav upotrebljeni materijal mora biti prvoklasnog kvaliteta i odgovarati standardima. Radovi moraju biti izvedeni stručnom radnom snagom, a u potpunosti prema važećim  tehničkim propisima za iste vrste radova. U cijenu su uračunate cijena materijala, cijene radne snage i svi porezi i doprinosi na matrijal. Cijena uključuje i izradu sve eventualno potrebne radioničke dokumentacije, ispitivanja i puštanja u rad svih elemenata instalacije navedene po pozicijama. Navedeni proizvođači opreme nisu isključivi. Izvođač može ugraditi i drugu opremu odnosno materijal, ali  pod uslovom da ta oprema odnosno materijal ima iste elektrotehničke i konstruktivne karakteristike kao i navedeni, a što potvrđuje stručno lice - nadzorni organ.</t>
  </si>
  <si>
    <t>Ostali sitan građevinski materijal:</t>
  </si>
  <si>
    <t>PP00 4x25mm²+1x16mm²</t>
  </si>
  <si>
    <t>priključnica 2P, 16A, 1M bijela - 1kom</t>
  </si>
  <si>
    <t xml:space="preserve">Isporuka i montaža trofazne priključnice 16A/400V, bijela, JUS N.EO.350. Priključnice su proizvod “Nopal”-Bačka Palanka, ili slične drugog proizvođača. </t>
  </si>
  <si>
    <t xml:space="preserve">- Komplet agregat sa crtežima, detaljima, montažom, atestima, nacrtima, upustvom za rad, zaštitnom opremom i obukom korisnika.
</t>
  </si>
  <si>
    <t>Ostali detalji koji nijesu definisani ovim zahtjevom definisani su tehničkim uslovima za dizel električne agregate naizmjeničnog napona  po standardima:   ISO8528, ISO3046, BS2869, BS4999,
BS5000,BSEN60034, IEC60034, ISO9001,
ISO14001</t>
  </si>
  <si>
    <t>S/FTP cat6 (stavkom obuhvaćena i PE cijev potrebna za polagnje kabla u zemljnom rovu )</t>
  </si>
  <si>
    <t>1.5.</t>
  </si>
  <si>
    <t>1.7.</t>
  </si>
  <si>
    <t>2.1.</t>
  </si>
  <si>
    <t>2.2.</t>
  </si>
  <si>
    <t>2.3</t>
  </si>
  <si>
    <t>2.4</t>
  </si>
  <si>
    <t>2.5</t>
  </si>
  <si>
    <t>Isporuka i polaganje plastične trake za upozorenje da se ispod nalazi elektroenergetski kabl. Traka treba da je crvene boje i sa odgovarajućim natpisom. Polaže se cijelom dužinom kablovskog rova, pri njegovom zatrpavanju, na dubini od dvadesetak centimetara (prije nanošenja poslednjeg sloja iskopa). Ukupno za nabavku, transport i rad, računato po metru dužnom položene trake:</t>
  </si>
  <si>
    <t>Izrada zaštitnih mjera prilikom ukrštanja kablova sa drugim podzemnim objektima i instalacijama, paušalno:</t>
  </si>
  <si>
    <t>Isporuka i polaganje trake od prohroma, RH1 30x3.5 mm, u kablovski rov od DEA do izvoda sa temeljnog uzemljivača objekta. Stavkom obuhvaćena i traka za izvođenje uzemljivača za DEA. Traka se polaže nakon nanošenja prvog sloja iskopa pri zatrpavanju rova. Ukupno za nabavku, transport i rad, računato po metru dužnom  trake:</t>
  </si>
  <si>
    <t>Isporuka i ugradnja spojnice traka-traka  KON 01 za međusobno spajanje traka, zalivena bitulitom. Ukupno za isporuku i rad:</t>
  </si>
  <si>
    <t>Uređenje zemljišta nakon obrade rovova sa odvozom viška materijala do deponije. Ukupno za rad i transport, računato sa udaljenošću deponije do 5 km a plaća se po metru kubnom viška iskopa:</t>
  </si>
  <si>
    <t xml:space="preserve">rastavljač INS 1-0,80A, 3P  </t>
  </si>
  <si>
    <t>jednopolni  prekidači niskog napona, iC60N-D/20A, 6kA</t>
  </si>
  <si>
    <t>Stavkom obuhvatiti sav sitan materijal neopuodan za ugradnju table i opreme. Podrazumijeva se i plaća kompletna tabla sa montažom i povezivanjem. Ukupno za materijal i rad:</t>
  </si>
  <si>
    <t>jednopolni prekidači niskog napona, iC60N-C/10A, 6kA</t>
  </si>
  <si>
    <t>rastavljač ISW 25A, 1-0, 3P</t>
  </si>
  <si>
    <t>6.2</t>
  </si>
  <si>
    <t>nadgradna PVC kutija 2M</t>
  </si>
  <si>
    <t xml:space="preserve">Isporuka i ugradnja podne kutije 12M sa podesivom visinom predviđena za ugradnju u dupli pod ili beton, proizvođača Legrand ili ekvivalent. U podnoj kutiji ugraditi:
</t>
  </si>
  <si>
    <t>priključnica 2P+E 16A, 2M, bijela(mreža) - 4kom</t>
  </si>
  <si>
    <t>3.1.</t>
  </si>
  <si>
    <t>Isporuka i ugradnja napojnih kablova od za napajanje  glavnog razvodnog ormana (GRO)  kao i  kablova za napajanje lokalnih razvodnih tabli.  Kablovi  se polažu  dijelom kroz betonska platna i ploču u bezhalogenim  cijevima  odgovarajućeg prečnika a dijelom po zidu ispod maltera. Komplet isporuka sa postavljanjem, povezivanjem i ispitivanjem provodnika tipa:</t>
  </si>
  <si>
    <t>POLJ-01/5X(10-35)</t>
  </si>
  <si>
    <r>
      <t>Nabavka, isporuka i izvođenje monofaznih priključnih mjesta, provodnikom tipa NHXMH-J 3x2,5mm²,  za strujne krugove priključnica i drugih priključnih mjesta prema planu i jednopolnim šemama. Provodnici se polažu dijelom kroz AB ploču u bezhalogenim cijevima odgovarajućeg prečnika, a dijelom u zidu ispod malte</t>
    </r>
    <r>
      <rPr>
        <sz val="10"/>
        <rFont val="Arial Narrow"/>
        <family val="2"/>
        <charset val="238"/>
      </rPr>
      <t>ra.</t>
    </r>
    <r>
      <rPr>
        <sz val="10"/>
        <color indexed="10"/>
        <rFont val="Arial Narrow"/>
        <family val="2"/>
        <charset val="1"/>
      </rPr>
      <t xml:space="preserve"> </t>
    </r>
    <r>
      <rPr>
        <sz val="10"/>
        <rFont val="Arial Narrow"/>
        <family val="2"/>
        <charset val="1"/>
      </rPr>
      <t>Instalaciju izvesti u svemu prema tehničkom opisu.  Stavkom obuhvatiti  sav montažni materijal koji je neophodan za ugradnju provodnika kao i povezivanje provodnika na oba kraja. Prosječna dužina po jednom priključnom mjestu je</t>
    </r>
    <r>
      <rPr>
        <sz val="10"/>
        <rFont val="Arial Narrow"/>
        <family val="2"/>
      </rPr>
      <t xml:space="preserve"> 9 </t>
    </r>
    <r>
      <rPr>
        <sz val="10"/>
        <rFont val="Arial Narrow"/>
        <family val="2"/>
        <charset val="1"/>
      </rPr>
      <t>m. Ukupno za materijal i rad:</t>
    </r>
  </si>
  <si>
    <t xml:space="preserve">Univerzitet Crne Gore Institut za biologiju mora - Kotor
</t>
  </si>
  <si>
    <t>Elektrotehnički projekat -jaka struje</t>
  </si>
  <si>
    <t>Mašinski iskop zemljanog rova dimenzija (0,8x0,4x40m) prema crtežima u prilogu projekta za polaganje kablova u rovu, u zemljištu prosječno III ili IV kategorije, prema planu u prilogu. Kategorija zemljišta je samo procjenjena, a ne i  pouzdano utvrđena, pa je podložna izmjeni. Ukupno za rad i transport, računato po m³ iskopa :</t>
  </si>
  <si>
    <t>Ručni iskop zemljišta III ili IV kategorije u dubini od 15cm i približnih dimenzija 4,3 x 3.0 m za potrebe izlivanja armiranog betonskog postolja za dizel električni agregat.</t>
  </si>
  <si>
    <t>Izrada betonskog postolja za smještanje DEA, približnih dimenzija (4.3 x3.0x0.2 m) u skladu sa prikazima na grafičkom prilogu. Dimenzije prilagoditi izabranom tipu agregat i situaciji tokom izvođenja . Ukupno za materijal i rad:</t>
  </si>
  <si>
    <r>
      <t xml:space="preserve">Izrada petostrane zaštitne ograde za dizel električni agregat. Ograda je napravljena od crne bravarije i grifovane mreže. </t>
    </r>
    <r>
      <rPr>
        <sz val="10"/>
        <color indexed="8"/>
        <rFont val="Arial Narrow"/>
        <family val="2"/>
        <charset val="1"/>
      </rPr>
      <t>Dimenzije ograde su priblžno 4.3x3.0x1.8 m (DxŠxV)</t>
    </r>
    <r>
      <rPr>
        <sz val="10"/>
        <rFont val="Arial Narrow"/>
        <family val="2"/>
        <charset val="238"/>
      </rPr>
      <t xml:space="preserve">. Sa prednje strane ograde uraditi dupla vrata  za pristup i servisiranje agregata. Bravarija mora biti zaštićena sa dva sloja temeljne farbe na uljnoj bazi i jednim slojem završne boje u bijeloj boji. Svaki otvor predviđen za servisnu manipulaciju mora da ima i bravicu i ušice za katanac. Napomena: dimenzije prilagoditi tokom izvođenja  izabranom tipu agragata.Ukupno za materijal i rad:
</t>
    </r>
  </si>
  <si>
    <t>ISFL 3P,100/63A</t>
  </si>
  <si>
    <r>
      <t>zaštitni uređaj diferencijalne struje iID</t>
    </r>
    <r>
      <rPr>
        <sz val="10"/>
        <color theme="1"/>
        <rFont val="Arial Narrow"/>
        <family val="2"/>
      </rPr>
      <t xml:space="preserve"> 40/</t>
    </r>
    <r>
      <rPr>
        <sz val="10"/>
        <rFont val="Arial Narrow"/>
        <family val="2"/>
      </rPr>
      <t>0,</t>
    </r>
    <r>
      <rPr>
        <sz val="10"/>
        <rFont val="Arial Narrow"/>
        <family val="2"/>
        <charset val="1"/>
      </rPr>
      <t>03A, 4P</t>
    </r>
  </si>
  <si>
    <t>jednopolni prekidač niskog napona, iC60N-C/16A, 6kA</t>
  </si>
  <si>
    <t>jednopolni prekidač niskog napona, iC60N-C/10A, 6kA</t>
  </si>
  <si>
    <t>jednopolni prekidač niskog napona, iC60N-B/10A, 6kA</t>
  </si>
  <si>
    <t>tropolni prekidač niskog napona, iC60N-C/16A, 6kA</t>
  </si>
  <si>
    <t xml:space="preserve">Isporuka i montaža razvodne  table RT-2 slična tipu  Pragma 2x24M proizvođača Schneider Electric ili ekvivalent. Tabla je fabrička "stanska", stepena zaštite IP40, sa uvodom kablova sa donje i gornje strane. U tablu se smještaju navedeni elementi:                                                                                                                                                      </t>
  </si>
  <si>
    <r>
      <t>Isporuka i montaža metalnog ormana</t>
    </r>
    <r>
      <rPr>
        <b/>
        <sz val="10"/>
        <rFont val="Arial Narrow"/>
        <family val="2"/>
        <charset val="238"/>
      </rPr>
      <t xml:space="preserve"> GRO </t>
    </r>
    <r>
      <rPr>
        <sz val="10"/>
        <rFont val="Arial Narrow"/>
        <family val="2"/>
        <charset val="1"/>
      </rPr>
      <t xml:space="preserve">radioničke izrade, prilagođenih dimenzija namjenjenog za  montažu unutar objekta na zid, stepena zaštite IP40, sa uvodom napojnog kabla sa donje strane i odvodnih kablova sa gornje strane. GRO je urađen od dva puta dekapiranog lima debljine 2 mm i lakiran prema zahtjevu projektanta enterijera. Ram ormara je od profilisanog željeza debljine 2 mm. Orman je sa krilima koja se zaključavaju bravom i ključem.  </t>
    </r>
    <r>
      <rPr>
        <sz val="10"/>
        <color rgb="FFFF0000"/>
        <rFont val="Arial Narrow"/>
        <family val="2"/>
      </rPr>
      <t xml:space="preserve">                                              </t>
    </r>
    <r>
      <rPr>
        <sz val="10"/>
        <rFont val="Arial Narrow"/>
        <family val="2"/>
        <charset val="1"/>
      </rPr>
      <t xml:space="preserve">                                                                                                                      </t>
    </r>
  </si>
  <si>
    <r>
      <t xml:space="preserve">Napomena: U ormanu planirati prostor za ugradnju predspojnih uređaja namjenjenih za napoajanje LED traka u skladu sa prikazima na grafičkim prilozima. Opis predspojnih uređaja obuhvaćen je dijelom predmjera </t>
    </r>
    <r>
      <rPr>
        <i/>
        <sz val="10"/>
        <rFont val="Arial Narrow"/>
        <family val="2"/>
      </rPr>
      <t>ELEKTRIČNA INSTALACIJA OSVJETLJENJA.</t>
    </r>
  </si>
  <si>
    <r>
      <t xml:space="preserve">Isporuka materijala i izvođenje trofaznih priključnih mjesta, provodnikom NHXMH-J 5x2,5 mm². Provodnici se polažu dijelom kroz AB ploču u bezhalogenim cijevima odgovarajućeg prečnika, a dijelom u zidu ispod maltera. Instalaciju izvesti u svemu prema tehničkom opisu. Stavkom obuhvatiti  sav montažni materijal koji je neophodan za ugradnju provodnika kao i povezivanje provodnika na oba kraja. Prosječna dužina po jednom priključnom mjestu je </t>
    </r>
    <r>
      <rPr>
        <sz val="10"/>
        <rFont val="Arial Narrow"/>
        <family val="2"/>
      </rPr>
      <t>8</t>
    </r>
    <r>
      <rPr>
        <sz val="10"/>
        <color rgb="FFFF0000"/>
        <rFont val="Arial Narrow"/>
        <family val="2"/>
        <charset val="238"/>
      </rPr>
      <t xml:space="preserve"> </t>
    </r>
    <r>
      <rPr>
        <sz val="10"/>
        <rFont val="Arial Narrow"/>
        <family val="2"/>
        <charset val="238"/>
      </rPr>
      <t>m. Ukupno za materijal i rad:</t>
    </r>
  </si>
  <si>
    <t>(P1) Nabavka, isporuka i ugradnja nadgradne opšte anti-panik svjetiljke SPAZIO ON LSN3240XP3, izvora svjetlosti LED, 240lm, sa NiMh baterijom autonomije 3h, IP20, IK04, dimenzija ∅122x36mm. Proizvođač Zemper, Španija. Ukupno za materijal i rad:</t>
  </si>
  <si>
    <t>(P2) Ugradnja i isporuka nadgradne plafonske/zidne opšte anti-panik svjetiljke DIANA FLAT LDF-3150C, izvora svjetlosti LED, 150lm, sa Ni-Cd baterijom autonomije 1h, IP42, IK04, dimenzija ∅260x114mm.
Proizvođač Zemper, Španija. Ukupno za materijal i rad:</t>
  </si>
  <si>
    <t>dodatak AED0071 za ugradnju zidne svjetiljke</t>
  </si>
  <si>
    <t>piktogramska naljepnica</t>
  </si>
  <si>
    <t>Jul, 2019.</t>
  </si>
  <si>
    <t>Obilježavanje trasa kablovskog voda radi iskopa rova za potrebe polaganja kabla za napajanje objekta sa dizel električnog agregata (DEA). Ukupno za rad, računato za kompletnu trasu voda, dužine:</t>
  </si>
  <si>
    <r>
      <t>Nabavka, isporuka i izvođenje monofaznih priključnih mjesta, provodnikom tipa NHXMH-J 3x4mm²,  za strujne krugove priključnica i drugih priključnih mjesta prema planu i jednopolnim šemama. Provodnici se polažu dijelom kroz AB ploču u bezhalogenim cijevima odgovarajućeg prečnika, a dijelom u zidu ispod malte</t>
    </r>
    <r>
      <rPr>
        <sz val="10"/>
        <rFont val="Arial Narrow"/>
        <family val="2"/>
        <charset val="238"/>
      </rPr>
      <t>ra.</t>
    </r>
    <r>
      <rPr>
        <sz val="10"/>
        <color indexed="10"/>
        <rFont val="Arial Narrow"/>
        <family val="2"/>
        <charset val="1"/>
      </rPr>
      <t xml:space="preserve"> </t>
    </r>
    <r>
      <rPr>
        <sz val="10"/>
        <rFont val="Arial Narrow"/>
        <family val="2"/>
        <charset val="1"/>
      </rPr>
      <t>Instalaciju izvesti u svemu prema tehničkom opisu.  Stavkom obuhvatiti  sav montažni materijal koji je neophodan za ugradnju provodnika kao i povezivanje provodnika na oba kraja. Prosječna dužina po jednom priključnom mjestu je</t>
    </r>
    <r>
      <rPr>
        <sz val="10"/>
        <rFont val="Arial Narrow"/>
        <family val="2"/>
      </rPr>
      <t xml:space="preserve"> 7 </t>
    </r>
    <r>
      <rPr>
        <sz val="10"/>
        <rFont val="Arial Narrow"/>
        <family val="2"/>
        <charset val="1"/>
      </rPr>
      <t>m. Ukupno za materijal i rad:</t>
    </r>
  </si>
  <si>
    <t>NHXMH-J 3x1,5 mm² u (Prosječno se po jednom priključnom mjestu polaže 6 m).</t>
  </si>
  <si>
    <t>5.18</t>
  </si>
  <si>
    <t>5.19</t>
  </si>
  <si>
    <t>Nabavka, isporuka i ugradnja modularnog pribora  sličan tipu LEGRAND-MOSAIC</t>
  </si>
  <si>
    <t>Nabavka, isporuka i ugradnja modularnog pribora  sličan tipu LEGRAND-MOSAIC, bijela boja</t>
  </si>
  <si>
    <t>Nabavka, isporuka, postavlajnje, kompletno povezivanje i puštanje u rad dizel - električnog agregata (DEA)  sa  CE Sertifikatom izrađen sa svim relevantnim standardima EU za ovu vrstu proizvoda, sličnog tipu DE50E0, proizvođača CATERPILLAR sledećih ili boljih tehničkih karakteristika:</t>
  </si>
  <si>
    <t>- snaga u "stand by" rezimu 50 kVA (40W)</t>
  </si>
  <si>
    <t>- snaga u "prime" rezimu 45kVA (36kW)</t>
  </si>
  <si>
    <t>- sa metalnim rezervoaroma cca. 145 l koji omogucava autonoman rad od minimum 16 h pri 75 % opterećenja</t>
  </si>
  <si>
    <t>- tropolni 63 A prekidač generatora sa nadstrujnom zaštitom</t>
  </si>
  <si>
    <t>-  Spoljnje dimenzije DEA: 2291mmx1026mmx1433mm (DxŠxV); 1025 kg</t>
  </si>
  <si>
    <t>INSTALACIJA UZEMLJENJA I GROMOBRANA</t>
  </si>
  <si>
    <t>Povezivanje svih metalnih masa na krovu sa prihvatnim vodom gromobranske instalacije. Ukupno za materijal i rad:</t>
  </si>
  <si>
    <t>KON 08 - žica-žica</t>
  </si>
  <si>
    <t>KON 02 - traka-žica</t>
  </si>
  <si>
    <t>nadgradna PVC kutija 4M</t>
  </si>
  <si>
    <t>maska sa zaštitnim poklopcem IP55, 2M-2kom</t>
  </si>
  <si>
    <t xml:space="preserve">PVC kutija 6M </t>
  </si>
  <si>
    <t>armatura 6M</t>
  </si>
  <si>
    <t>maska 6M</t>
  </si>
  <si>
    <t>slobodan modul za potrebe priključnica slabe struje-2 kom</t>
  </si>
  <si>
    <t>priključnica 2P+E, 16A, 2M bijela - 2 kom</t>
  </si>
  <si>
    <r>
      <t xml:space="preserve">ugradna PVC kutija </t>
    </r>
    <r>
      <rPr>
        <sz val="10"/>
        <rFont val="Symbol"/>
        <family val="1"/>
        <charset val="2"/>
      </rPr>
      <t>Æ</t>
    </r>
    <r>
      <rPr>
        <sz val="10"/>
        <rFont val="Arial Narrow"/>
        <family val="2"/>
        <charset val="1"/>
      </rPr>
      <t xml:space="preserve">60 mm </t>
    </r>
  </si>
  <si>
    <t xml:space="preserve">naizmjenični prekidač 2M - 1kom </t>
  </si>
  <si>
    <t xml:space="preserve">obični prekidač 1M - 2kom </t>
  </si>
  <si>
    <t>armatura 3M</t>
  </si>
  <si>
    <t>dekorativna maska 3 M</t>
  </si>
  <si>
    <t xml:space="preserve">obični prekidač 1M - 3kom </t>
  </si>
  <si>
    <t xml:space="preserve">ugradna PVC kutija 3M </t>
  </si>
  <si>
    <t xml:space="preserve">obični prekidač sa svjetlosnim indikatorom 1M - 2kom </t>
  </si>
  <si>
    <t xml:space="preserve">obični prekidač sa svjetlosnim indikatorom 2 M - 1kom </t>
  </si>
  <si>
    <t xml:space="preserve">obični prekidač 1M - 1 kom </t>
  </si>
  <si>
    <t xml:space="preserve">naizmjenični prekidač 1M - 1 kom </t>
  </si>
  <si>
    <t xml:space="preserve">obični  prekidač 2M - 1kom </t>
  </si>
  <si>
    <t>Nabavka, isporuka i ugradnja modularnog pribora  sličan tipu LEGRAND-PLEXO, IP 55, bijela boja</t>
  </si>
  <si>
    <t>Nabavka, isporuka i ugradnja modularnog pribora  sličan tipu LEGRAND-PLEXO, IP 55</t>
  </si>
  <si>
    <t>Nabavka, isporuka i ugradnja modularnog pribora  sličan tipu LEGRAND-PLEX, IP 55</t>
  </si>
  <si>
    <t xml:space="preserve">nadgradna PVC kutija 2M  mm </t>
  </si>
  <si>
    <t xml:space="preserve">obični prekidač sa svjetlosnim indikatorom 1M, IP 55 - 2kom </t>
  </si>
  <si>
    <t xml:space="preserve">obični prekidač sa svjetlosnim indikatorom 1M, IP 55 - 1kom </t>
  </si>
  <si>
    <t>6.19</t>
  </si>
  <si>
    <t>SON 06 - po šljemenu krova</t>
  </si>
  <si>
    <t>Ukupno instalacija uzemljenja i gromobrana:</t>
  </si>
  <si>
    <t>Isporuka i montaža krovnih i zidnih nosača sličnih kao kod proizvođača Hermi, Slovenija. Ukupno za materijal i rad:</t>
  </si>
  <si>
    <t>Isporuka i montaža spojnica i dodatne opreme za sistem gromobranske instalacije sličnih kao kod proizvođača Hermi, Slovenija. Ukupno za materijal i rad:</t>
  </si>
  <si>
    <t xml:space="preserve">LOV - udarna tačka - špic </t>
  </si>
  <si>
    <t>Radovi na prilagođavanju postojeće gromobranske instalacije i njeno povezovanje sa novoprojektovanom, paušalno.</t>
  </si>
  <si>
    <t>Izvršiti galvansko povezivanje svih metalnih masa objektu koji ne pripadaju električnoj instalaciji  finožičanim  provodnikom H05Z-K 1x6mm² (nosači kablova, ormari slabe struje,RACK-ovi,  metalna kućišta uređaja i elemenata drugih instalacija,  itd.)</t>
  </si>
  <si>
    <t>7</t>
  </si>
  <si>
    <t>8</t>
  </si>
  <si>
    <t>10</t>
  </si>
  <si>
    <t>3.5.</t>
  </si>
  <si>
    <t>4.4</t>
  </si>
  <si>
    <t>Isporuka i ugradnja napojnih i pratećih kablova  od DEA do ATS-a za napajanje  GRO. Napojni kabl sa DEA se van objekta polaže u prethodno pripremljenom rovu a unutar objekta dijelom u bezhalogenim cijevima ispod betonske košuljice, dijelom kroz AB ploču  a dijelom u zidu ispod maltera. Komplet isporuka sa postavljanjem, povezivanjem i ispitivanjem provodnika tipa:</t>
  </si>
  <si>
    <r>
      <t>Isporuka i ugradna</t>
    </r>
    <r>
      <rPr>
        <sz val="10"/>
        <color theme="1"/>
        <rFont val="Arial Narrow"/>
        <family val="2"/>
      </rPr>
      <t xml:space="preserve"> napojnih letvi ISFT</t>
    </r>
    <r>
      <rPr>
        <sz val="10"/>
        <rFont val="Arial Narrow"/>
        <family val="2"/>
      </rPr>
      <t xml:space="preserve"> u NN blok postojeće TS  10/0,4kV koja se nalazi u okviru objekta.</t>
    </r>
  </si>
  <si>
    <t>tropolni  prekidači niskog napona, iC60N-C/20A, 6kA</t>
  </si>
  <si>
    <t xml:space="preserve">motorni zaštitni prekidač 4-6.3A, 230V, 50Hz, sa elektromagnetnom i
termičkom zaštitom, tip GV2RT10 proizvođača Schneider
</t>
  </si>
  <si>
    <r>
      <t xml:space="preserve">Napomena: U GRO ostaviti i prostor za ugradnju ATS (Automatic transfer switch) uređaja. Opis ATS-a je obuhvaćen poglavljem </t>
    </r>
    <r>
      <rPr>
        <i/>
        <sz val="10"/>
        <rFont val="Arial Narrow"/>
        <family val="2"/>
      </rPr>
      <t>DIZEL ELEKTRIČNI AGREGAT.</t>
    </r>
  </si>
  <si>
    <t xml:space="preserve">motorni zaštitni prekidač, 4-6.3A, 230V, 50Hz, sa elektromagnetnom i
termičkom zaštitom, tip GV2RT10 proizvođača Schneider
</t>
  </si>
  <si>
    <t xml:space="preserve">Isporuka i montaža razvodnog ormana RT-K radioničke izrade, prilagođenih dimenzija namjenjenog za  montažu unutar objekta na zid, stepena zaštite IP40, sa uvodom napojnog kabla sa donje strane i odvodnih kablova sa gornje strane. GRO je urađen od dva puta dekapiranog lima debljine 2 mm i lakiran prema zahtjevu projektanta enterijera. Ram ormara je od profilisanog željeza debljine 2 mm.                                                                                                                                                       </t>
  </si>
  <si>
    <t>Isporuka i ugradnja napojnih kablova od  GRO do mjesta priključka spoljne jedinice klimatizacionog sistema. Kablovi  se polažu  dijelom kroz betonska platna i ploču u bezhalogenim  cijevima  odgovarajućeg prečnika a dijelom po zidu ispod maltera. Komplet isporuka sa postavljanjem, povezivanjem i ispitivanjem provodnika tipa:</t>
  </si>
  <si>
    <t>Nabavka i montaža kablovske spojnice  proizvođača Raychem ili ekvivalent,  za potrebe spajanja na postojeći kabl namjenjen za napajanje  GRO-a a u svemu prema tehničkom opisu i uputstvu za montažu. Ukupno za nabavku i rad, računato po ugrađenoj kablovskoj završnici tipa:</t>
  </si>
  <si>
    <t>3.6</t>
  </si>
  <si>
    <t>NHXHX-J 4x25 mm²</t>
  </si>
  <si>
    <r>
      <t>Nabavka, isporuka i izvođenje monofaznih priključnih mjesta, provodnikom tipa NHXMH-J 3x1,5mm²,  za strujne krugove priključnica i drugih priključnih mjesta prema planu i jednopolnim šemama. Provodnici se polažu dijelom kroz AB ploču u bezhalogenim cijevima odgovarajućeg prečnika, a dijelom u zidu ispod malte</t>
    </r>
    <r>
      <rPr>
        <sz val="10"/>
        <rFont val="Arial Narrow"/>
        <family val="2"/>
        <charset val="238"/>
      </rPr>
      <t>ra.</t>
    </r>
    <r>
      <rPr>
        <sz val="10"/>
        <color indexed="10"/>
        <rFont val="Arial Narrow"/>
        <family val="2"/>
        <charset val="1"/>
      </rPr>
      <t xml:space="preserve"> </t>
    </r>
    <r>
      <rPr>
        <sz val="10"/>
        <rFont val="Arial Narrow"/>
        <family val="2"/>
        <charset val="1"/>
      </rPr>
      <t>Instalaciju izvesti u svemu prema tehničkom opisu.  Stavkom obuhvatiti  sav montažni materijal koji je neophodan za ugradnju provodnika kao i povezivanje provodnika na oba kraja. Prosječna dužina po jednom priključnom mjestu je</t>
    </r>
    <r>
      <rPr>
        <sz val="10"/>
        <rFont val="Arial Narrow"/>
        <family val="2"/>
      </rPr>
      <t xml:space="preserve"> 10 </t>
    </r>
    <r>
      <rPr>
        <sz val="10"/>
        <rFont val="Arial Narrow"/>
        <family val="2"/>
        <charset val="1"/>
      </rPr>
      <t>m. Ukupno za materijal i rad:</t>
    </r>
  </si>
  <si>
    <t>LIHCH 2x1.5 mm²  ( Prosječno se po jednom priključnom mjestu polaže 10m).</t>
  </si>
  <si>
    <t>6.3</t>
  </si>
  <si>
    <t>6.4</t>
  </si>
  <si>
    <t>6.5</t>
  </si>
  <si>
    <t>4 slobodna modula za potrebe priključnica slabe struje</t>
  </si>
  <si>
    <t>6.9</t>
  </si>
  <si>
    <t>6.11</t>
  </si>
  <si>
    <t>6.12</t>
  </si>
  <si>
    <t>6.13</t>
  </si>
  <si>
    <t>6.14</t>
  </si>
  <si>
    <t>6.15</t>
  </si>
  <si>
    <t>6.16</t>
  </si>
  <si>
    <t>Isporuka materijala i izvođenje spusnih provodnika okruglim provodnikom od prohroma RH3 Ø8 mm, prema planu gromobranske instalacije, sa izradom veza na postojeće izvode sa temeljnog uzemljivača forimirane prilikom izgradnje dijela prizemlja predmetnog objekta i prihvatni sistem, a u svemu prema tehničkom opisu i planovima u prilogu projekta. Ukupno za materijal i rad:</t>
  </si>
  <si>
    <t>Isporuka materijala i izvođenje strujnih krugova osvjetljenja, bez postavljanja prekidača, sijalica i svetiljki. Provodnici se polažu dijelom kroz AB ploču u bezhalogene cijevi spoljašnjeg prečnika Ø20 mm, dijelom u zidu ispod maltera i manjim dijelom u tvrde bezhalogene cijevi odgovarajućeg prečnika fiksiranih pomoću obujmica po zidu i plafonu. Instalaciju izvesti u svemu prema tehničkom opisu.</t>
  </si>
  <si>
    <t>7.1.</t>
  </si>
  <si>
    <t>7.2.</t>
  </si>
  <si>
    <t>8.1</t>
  </si>
  <si>
    <t>10.1</t>
  </si>
  <si>
    <t>1.8.</t>
  </si>
  <si>
    <t>1.9</t>
  </si>
  <si>
    <t>1.10</t>
  </si>
  <si>
    <t>1.11</t>
  </si>
  <si>
    <t>Isporuka materijala i izvođenje  prihvatnog sistema okruglim provodnikom od prohroma  RH3 Ø8 mm, prema planu gromobranske instalacije, a u svemu prema tehničkom opisu i planovima u prilogu projekta. Ukupno za materijal i rad:</t>
  </si>
  <si>
    <t xml:space="preserve">SON 12 A - po crijepu </t>
  </si>
  <si>
    <t xml:space="preserve">Dogradnja Instituta za biologiju mora - Kotor
</t>
  </si>
  <si>
    <t>r.br.</t>
  </si>
  <si>
    <t xml:space="preserve">OPIS POZICIJE </t>
  </si>
  <si>
    <t>jed. mjere</t>
  </si>
  <si>
    <t>jed. cijena</t>
  </si>
  <si>
    <t>Ukupna Cijena €</t>
  </si>
  <si>
    <t>A</t>
  </si>
  <si>
    <t>OVAJ PREDMJER I PREDRAČUN OBUHVATA:</t>
  </si>
  <si>
    <t>A1.</t>
  </si>
  <si>
    <t>Nabavka, transport i skladištenje na gradilištu materijala, pribora i opreme, kako je dato u pojedinim pozicijama.</t>
  </si>
  <si>
    <t>A2.</t>
  </si>
  <si>
    <t>Isporuka svog materijala navedenog u pojedinim pozicijama i svog sitnog nespecificiranog materijala, potrebnog za kvalitetnu i kompletnu izradu instalacije.</t>
  </si>
  <si>
    <t>A3.</t>
  </si>
  <si>
    <t>Ugradjivanje i povezivanje u svemu kako je navedeno u pojedinim pozicijama u skladu sa važećim propisima i pravilima za kvalitetnu izradu</t>
  </si>
  <si>
    <t>A4.</t>
  </si>
  <si>
    <t>Ispitivanje i puštanje u ispravan rad već završene instalacije.</t>
  </si>
  <si>
    <t>A5.</t>
  </si>
  <si>
    <t>Dovodjenje u ispravno stanje svih eventualno oštećenih mjesta na već izvedenim radovima.</t>
  </si>
  <si>
    <t>A6.</t>
  </si>
  <si>
    <t>Sav upotrebljeni materijal mora odgovarati važećim crnogorskim standardima i biti prvoklasnog kvaliteta.</t>
  </si>
  <si>
    <t>A7.</t>
  </si>
  <si>
    <t>Svi radovi moraju biti izvedeni stručnom radnom snagom i u potpunosti prema važećim  propisima za predmetne vrste radova.</t>
  </si>
  <si>
    <t>A8.</t>
  </si>
  <si>
    <t>U cijenu se uračunava pored vrijednosti svog potrebnog materijala i potrebne radne snage i svi porezi na rad i materijal.</t>
  </si>
  <si>
    <t>A9.</t>
  </si>
  <si>
    <t>Cijena obuhvata i izradu eventualno potrebne radioničke dokumentacije.</t>
  </si>
  <si>
    <t>A10.</t>
  </si>
  <si>
    <t>Obračun je dat po jedinici mjere kompletno urađene pozicije.</t>
  </si>
  <si>
    <t>A11.</t>
  </si>
  <si>
    <t>Završne radove i predaja instalacije Investitoru.</t>
  </si>
  <si>
    <t>1</t>
  </si>
  <si>
    <t>Instalacija strukturno kablovskog sistema - SKS</t>
  </si>
  <si>
    <t>1.1</t>
  </si>
  <si>
    <t xml:space="preserve">Nabavka, isporuka i ugradnja nazidnog RACK ormara za montažu u ormaru u kancelariji na II spratu objekta. 18U/19" RACK orman nazidni Netiks P6618, staklena vrata sa bravom, dim. 600x600x900mm, nosivost do 60kg, proizvođač Netiks ili sličan drugog proizvodjača. Ukupno za materijal i rad: </t>
  </si>
  <si>
    <t>1.2</t>
  </si>
  <si>
    <t>Nabavka, isporuka i ugradnja napojnog panela 19", 7 x SCHUKO i prekidač, PVC, 1.25HU. Ukupno za materila i rad:</t>
  </si>
  <si>
    <t>1.3</t>
  </si>
  <si>
    <t>Nabavka, isporuka i ugradnja praznog modularnog patch panel-a sa 24 slota za RJ-45 cat.6 module. Patch panel ugraditi  u RACK ormar.  U patch panel ugraditi RJ-45 module za instalaciju SKS sistema  i povezati sa SFTP cat. 6 LSZH kablovima koji se polažu po objektu. Ukupno za materijal i rad:</t>
  </si>
  <si>
    <t>1.4</t>
  </si>
  <si>
    <t>Nabavka, isporuka i ugradnja RJ-45 cat.6 modula za ugradnju u modularni patch panel. Moduli se koriste za SKS instalaciju. Ukupno za materijal i rad:</t>
  </si>
  <si>
    <t>1.5</t>
  </si>
  <si>
    <t>Nabavka, isporuka i ugradnja organizera kablova. Ukupno za materijal i rad:</t>
  </si>
  <si>
    <t>Nabavka, isporuka i ugradnja RJ-45 cat.6 priključnica  za ugradnju u modularni pribor (definisan predmjerom i predračunom jake i slabe struje). Priključnice se na krajevima terminiraju SFTP cat.6 LSZH kablovima, i slične su tipu Schneider Unica. Ukupno za materijal i rad:</t>
  </si>
  <si>
    <t>1.7</t>
  </si>
  <si>
    <t>Nabavka, isporuka i ugradnja optičke priključnice za završetak dva vlakna,   (2xSC adaptera) push pull, u kompletu sa pigtailovima i zaštitnicima optičkog spoja. Optičke priključnice se montiraju u Rack ormar. Ukupno za materijal i rad:</t>
  </si>
  <si>
    <t>1.8</t>
  </si>
  <si>
    <t>Nabavka, isporuka i ugradnja dvomodularnog instalacionog pribora:</t>
  </si>
  <si>
    <t>PVC kutija 2M za montažu u beton</t>
  </si>
  <si>
    <t>komp</t>
  </si>
  <si>
    <t>Nabavka, isporuka i ugradnja police fiksne, za sve tipove rek ormana dubine 600mm koji imaju i zadnje šine 19" (kači se na 4 tačke). Polica se montira u Rack ormar. Ukupno za materijal i rad:</t>
  </si>
  <si>
    <t>Nabavka, isporuka i polaganje instalacione halogen free cijevi unutrašnjeg prečnika Ø13mm kroz koju se provlače SFTP cat.6 LSZH. Instalaciona cijev se polaže dijelom po zidu ispod maltera, dijelom u spušteni plafon, a dijelom kroz podnu betonsku košuljicu. Ukupno za materijal i rad:</t>
  </si>
  <si>
    <t>Nabavka, isporuka i provlačenje SFTP cat. 6 LSZH kabla. Kabal se provlači kroz instalacionu halogen free cijev unutrašnjeg prečnika Ø13mm dijelom po zidu ispod maltera, dijelom ispod spustenog plafona, a dijelom kroz podnu betonsku košuljicu od RACK ormara do odgovarajućih priključnica po prostorijama. Obračun vršiti po dužnom metru. Ukupno za materijal i rad:</t>
  </si>
  <si>
    <t>1.12</t>
  </si>
  <si>
    <t>Nabavka i isporuka  i ugradnja indoor access point uređaja sljedećih karakteristika:  bežični 300Mb/s gigabit access point 2.4GHz 802.11b/g/n snage 200mW (23dBm), PoE 802.3af, plafonsko-zidno LS0H kućište bez halogena, Multi-SSID, VLAN, QoS, EAP Controller Software, tipa EAP120 N300 proizvodjača TP-Link.  Ukupno za materijal i rad:</t>
  </si>
  <si>
    <t>1.13</t>
  </si>
  <si>
    <t>Nabavka i isporuka  SFTP cat. 6 patch cord-a sa završnim RJ-45 konektorima na obije strane, dužine 1m-3m. Kabal služi za povezivanje patch panela sa aktivnom opremom. Ukupno za materijal i rad:</t>
  </si>
  <si>
    <t>1.14</t>
  </si>
  <si>
    <t>Sitan montažni i nespecificirani materijal.</t>
  </si>
  <si>
    <t>paušal.</t>
  </si>
  <si>
    <t>1.15</t>
  </si>
  <si>
    <t>Potrebna merenja i ispitivanja na svim kablovskim trasama.</t>
  </si>
  <si>
    <t>1.16</t>
  </si>
  <si>
    <t>Izdavanje potrebnih atesta i uputstava, obuka korisnika.</t>
  </si>
  <si>
    <t>Ukupno SKS instalacija</t>
  </si>
  <si>
    <t>Instalacija protivprovalnog sistema i automatske dojave požara</t>
  </si>
  <si>
    <t>2.1</t>
  </si>
  <si>
    <t>Nabavka, isporuka i ugradnja alarmne centrale. Alarmna centrala 192 zone, BUS tehnologija, 8 zona na ploci (16 sa ATZ), 8 particija, 5 PGM izlaza na ploci, funkcija kontrole pristupa, do 254 modula za proširenje, dolazi u metalnoj kutiji dimenzija 280x280x80mm. Centrala je tipa EVO192/PCB, proizvođača PARADOX ili drugog. Ukupno za materijal i rad:</t>
  </si>
  <si>
    <t>2.2</t>
  </si>
  <si>
    <t>Nabavka, isporuka i ugradnja akumulatora 12V/7Ah. Ukupno za materijal i rad:</t>
  </si>
  <si>
    <t>Nabavka, isporuka i ugradnja modula za proširenje zona, 8 zona (16 sa ATZ), 1 PGM, ispunava EN 50131 Security Grade 2 standard, sličan tipu ZX8, proizvođača PARADOX ili drugog. Ukupno za materijal i rad:</t>
  </si>
  <si>
    <t>Nabavka isporuka i instalacija modula telefonske dojave, 5 tel.brojeva, ukljucivanje / iskljucivanje particija i PGM-ova, sličan tipu VDMP3, proizvođača Paradox ili drugog. Ukupno za materijal i rad:</t>
  </si>
  <si>
    <t>2,5</t>
  </si>
  <si>
    <t>Nabavka, isporuka i ugradnja LCD šifratora. Elegantnog dizajna izuzetno tanak, kolor ekran (480x272pix), intuitivan graficki meni, kontrolise do 8 PGM izlaza, ažuriranje firmvera putem mikro SD kartice, snažan napredni procesor, jedan zonski/temperaturni ulaz, sličan tipu TM50, proizvođača Paradox ili drugog. Ukupno za materijal i rad:</t>
  </si>
  <si>
    <t>2.6</t>
  </si>
  <si>
    <t>Nabavka, isporuka i ugradnja detektora izliva tečnosti, tipa SL-WD100 ili drugi. Ukupno za materijal i rad:</t>
  </si>
  <si>
    <t>2.7</t>
  </si>
  <si>
    <t xml:space="preserve">Nabavka, isporuka i ugradnja detektora loma stakla sa podnožjem, kompletna analiza zvucnog i ultrazvucnog spektra, domet 9m ili 4.5m sličan tipu DG 457, proizvođača Paradox ili drugog. Ukupno za materijal i rad: </t>
  </si>
  <si>
    <t>2.8</t>
  </si>
  <si>
    <t xml:space="preserve">Nabavka, isporuka i ugradnja detektora pokreta - digitalni sa podnožjem, dometa od 42-66m² zavisno od visine montaže 2.4m ili 3.7m, vidni ugao 360 stepeni, sličan tipu DG467, proizvođača Paradox ili drugog. Ukupno za materijal i rad: </t>
  </si>
  <si>
    <t>2.9</t>
  </si>
  <si>
    <t>Nabavka, isporuka i ugradnja sirene za unutrašnju montažu, slična tipu WS-30HR ili druga. Ukupno za materijal i rad:</t>
  </si>
  <si>
    <t>2.10</t>
  </si>
  <si>
    <t>Nabavka, isporuka i ugradnja optičkog detektora požara, tipa S-ID100, proizvođača Inim ili sličnog. Ukupno za materijal i rad:</t>
  </si>
  <si>
    <t>2.11</t>
  </si>
  <si>
    <t>Nabavka, isporuka i ugradnja termičkog detektora požara, tipa S-ID200, proizvođača Inim ili sličnog. Ukupno za materijal i rad:</t>
  </si>
  <si>
    <t>2.12</t>
  </si>
  <si>
    <t>Nabavka, isporuka i ugradnja podnožja za detektore, sličan tipu S-EB0010 proizvođača Inim. Ukupno za materijal i rad:</t>
  </si>
  <si>
    <t>2.13</t>
  </si>
  <si>
    <t>Nabavka, isporuka i polaganje bezhalogenih instalacionih cijevi unutrašnjeg prečnika Ø13mm kroz koju se provlače alarmni J-H(St)H 3x2x0.8mm i požarni J-H(St)H 2x2x0.8mm kablovi za povezivanje elemenata protivprovalnog sistema. Instalaciona cijev se polaže dijelom po zidu ispod maltera, a dijelom kroz betonsku košuljicu. Ukupno za materijal i rad:</t>
  </si>
  <si>
    <t>2.14</t>
  </si>
  <si>
    <t>Nabavka, isporuka i provlačenje bezhalogenog J-H(St)H 3x2x0.8mm kabla. Kabal se provlači kroz bezhalogene instalacione cijevi unutrašnjeg prečnika Ø13mm dijelom po zidu ispod maltera, a služi za povezivanje elemenata protivprovalnog sistema. Ukupno za materijal i rad:</t>
  </si>
  <si>
    <t>2.15</t>
  </si>
  <si>
    <t>Nabavka, isporuka i provlačenje bezhalogenog J-H(St)H 2x2x0.8mm kabla. Kabal se provlači kroz instalacione cijevi unutrašnjeg prečnika Ø13mm dijelom po zidu ispod maltera, iznad spuštenog plafona, a dijelom kroz podnu betonsku košuljicu, a služi za povezivanje elemenata automatske dojave požara. Ukupno za materijal i rad:</t>
  </si>
  <si>
    <t>2.16</t>
  </si>
  <si>
    <t>Nabavka, isporuka i provlačenje SFTP cat. 6  LSZH kabla, a služi za integraciju protivpožarne centrale sa drugim sistemima u Rack-u. Ukupno za materijal i rad:</t>
  </si>
  <si>
    <t>2.17</t>
  </si>
  <si>
    <t>pauš.</t>
  </si>
  <si>
    <t>2.18</t>
  </si>
  <si>
    <t>2.19</t>
  </si>
  <si>
    <t>Puštanje sistema u rad, obuka korisnika. Obračun po poziciji:</t>
  </si>
  <si>
    <t>Ukupno instalacija sistema za automatsku dojavu požara</t>
  </si>
  <si>
    <t>Instalacija strukturno kablovskog sistema (SKS)</t>
  </si>
  <si>
    <t>UKUPNO</t>
  </si>
  <si>
    <t>PDV</t>
  </si>
  <si>
    <t>PREDMJER I PREDRAČUN RADOVA                                                                                                                                                                                                             za izradu Glavnogprojekta instalacija vodovoda i kanalizacije</t>
  </si>
  <si>
    <t>VODOVOD</t>
  </si>
  <si>
    <t>red. Broj</t>
  </si>
  <si>
    <t>Pozicija</t>
  </si>
  <si>
    <t>jed. Mjere</t>
  </si>
  <si>
    <t>Količina</t>
  </si>
  <si>
    <t>jed. Cijena</t>
  </si>
  <si>
    <t>Ukupno</t>
  </si>
  <si>
    <t>A.1</t>
  </si>
  <si>
    <t xml:space="preserve">VODOINSTALATERSKI RADOVI    </t>
  </si>
  <si>
    <t>A.1.1</t>
  </si>
  <si>
    <t xml:space="preserve">Nabavka, transport i montaža mesinganih propusnih ventila.
</t>
  </si>
  <si>
    <t>DN15</t>
  </si>
  <si>
    <t>DN25</t>
  </si>
  <si>
    <t>A.1.2</t>
  </si>
  <si>
    <t>Nabavka transport i montaža ugaonih ventila sa priključnom  cijevi za vodokotliće</t>
  </si>
  <si>
    <t>A1.3</t>
  </si>
  <si>
    <t xml:space="preserve">Nabavka, transport i montaža mesinganih ventila sa kapom na odvojcima za sanitarne prostorije i priključku centralnog bojlera
</t>
  </si>
  <si>
    <t>DN20</t>
  </si>
  <si>
    <t>A.1.4</t>
  </si>
  <si>
    <t>Nabavka, transport do gradilišta i ugradnja  vodovodnih cijevi i fazonskih komada za unutrašnji vodovod za radni pritisak 10 bara. Obračun je po m', obuhvaćeno je i štemovanje i krpljenje oštećenih površina, prodori kroz konstrukciju koji nijesu posebno obračunati, ugrađivanje zaštitinih cijevi na prolazima kroz konstrukciju i zatvaranje svih prodora. Cijevi adekvatno zaštititi, i propisno ispitati.
Prečnici Ø označeni u grafičkim prilozima pretstavljajuspoljašnji prečnik plastične vodovodne cijevi. 
Obračun po m' ugrađene cijevi.</t>
  </si>
  <si>
    <t>PVC Ø75MM ZA SISTEM AKVARIJUMA</t>
  </si>
  <si>
    <t>m'</t>
  </si>
  <si>
    <t>PVC Ø32MM DOVOD SLANE VODE</t>
  </si>
  <si>
    <t>PPR Ø3/4"</t>
  </si>
  <si>
    <t>PPR Ø1/2"</t>
  </si>
  <si>
    <t>A1.5</t>
  </si>
  <si>
    <t>Ispitivanje na probni pritisak, ispiranje i dezinfekcija vodovodne mreže.                                     Obračun po metru dužnom.</t>
  </si>
  <si>
    <t xml:space="preserve">VODOINSTALATERSKI RADOVI UKUPNO: </t>
  </si>
  <si>
    <t>UKUPNO VODOVOD:</t>
  </si>
  <si>
    <t>B</t>
  </si>
  <si>
    <t xml:space="preserve">FEKALNA KANALIZACIJA </t>
  </si>
  <si>
    <t>B.1</t>
  </si>
  <si>
    <t>INSTALATERSKI RADOVI</t>
  </si>
  <si>
    <t>B.1.1</t>
  </si>
  <si>
    <t>Nabavka i ugrađivanje PVC cijevi i fazonskih komada za kućnu kanalizaciju.  Spajanje cijevi, cijevi i fazonskih komada je natičnim naglavkom i gumenim zaptivnim prstenom. Montirati prema uputstvima proizvođača, učvrstiti, ispitati na vodoizdržljivost i prohodnost. Jediničnom cijenom obuhvaćena i sva štemovanja i krpljenja oštećenih površina, ugrađivanje zaštitnih cijevi na prolazu kroz konstrukciju i zatvaranje svih prodora. 
Obračun po m' ugrađene cijevi.</t>
  </si>
  <si>
    <t>DN 110</t>
  </si>
  <si>
    <t>DN 75</t>
  </si>
  <si>
    <t>DN 50</t>
  </si>
  <si>
    <t>B.1.2</t>
  </si>
  <si>
    <t>Nabavka,transport i montaža pvc sifoniranih slivnika sa odvodom, sifonom i niklovanom poklopnom rešetkom od inox-a, sa okvirom dimenzija 15x15 cm. Obračun po komadu montiranih slivnika.</t>
  </si>
  <si>
    <t>vertikalni DN50</t>
  </si>
  <si>
    <t>B.1.3</t>
  </si>
  <si>
    <t>Nabavka,transport i montaža modularnih kanala za odvod otpodne vode iz bazena sa izlivnim elementom. Obračun po m montiranog kanala.</t>
  </si>
  <si>
    <t>ACO INOX MODULAR 125 ili sl.</t>
  </si>
  <si>
    <t>B.1.4</t>
  </si>
  <si>
    <t xml:space="preserve">Nabavka transporti ugrađivanje ventilacione glave </t>
  </si>
  <si>
    <t>DN 160</t>
  </si>
  <si>
    <t>B.1.5</t>
  </si>
  <si>
    <t>Izrada odvoda za sudoperu. Obračun po komadu.</t>
  </si>
  <si>
    <t>B.1.6</t>
  </si>
  <si>
    <t>lspitivanje kanalizacione  mreze u punom  profilu protoka,  na vododrzivost i prohodnost  .Poslije ispitivanja,   cijevi i slivnike zastititi sa  cijevnim  cepovima  i  slojem  betona  od fizickog ostecenja .  Obracun po metru duznom ispitane kanalizacije.</t>
  </si>
  <si>
    <r>
      <t>INSTALATERSKI RADOVI UKUPNO :</t>
    </r>
    <r>
      <rPr>
        <b/>
        <sz val="12"/>
        <color indexed="8"/>
        <rFont val="Calibri"/>
        <family val="2"/>
      </rPr>
      <t xml:space="preserve">   </t>
    </r>
  </si>
  <si>
    <t>FEKALNA KANALIZACIJA UKUPNO:</t>
  </si>
  <si>
    <t>C</t>
  </si>
  <si>
    <t>ATMOSFERSKA KANALIZACIJA</t>
  </si>
  <si>
    <t>C.1</t>
  </si>
  <si>
    <t>C.1.1</t>
  </si>
  <si>
    <t xml:space="preserve">Nabavka, transport i montaža olučnih vertikala od pocinkovanog lima 0.2 mm. Prečnika 110 mm </t>
  </si>
  <si>
    <t>ATMOSFERSKA KANALIZACIJA UKUPNO:</t>
  </si>
  <si>
    <t>D</t>
  </si>
  <si>
    <t>SANITARNI UREĐAJI</t>
  </si>
  <si>
    <t xml:space="preserve">Svi sanitarni uređaji su  po izboru projektanta arhitekture i investitora radova. U cijenu je uračunata nabavka, transport, raznošenje po objektu do mjesta ugradnje, montaža, priključenje na instalacije vodovoda i kanalizacije, ispitivanje stabilnosti kao i puštanje u rad. Takođe je uračunat sav spojni materijal, armatura po opisu, sanitarna galanterija, razni pripremni i završni radovi. Ukoliko se investitor odluči za opremu drugačiju nego što je projektom predviđena, priključke na instalacijama prilagoditi opremi koja se planira ugraditi. </t>
  </si>
  <si>
    <t>D.1</t>
  </si>
  <si>
    <t>Nabavka,transport i ugradnja keramičkog lavaboa, koji treba montirati na 80 cm iznad poda i pričvrstiti na zid. Lavabo je opremljen sa poniklovanim sifonom, čepom i rozetnom.  Na lavabou  montirati bateriju. Iznad lavaboa ugraditi etažerku I klase i ogledalo. Obračun po komadu montiranog i ispitanog lavaboa sa baterijom za toplu i hladnu vodu.</t>
  </si>
  <si>
    <t>D.2</t>
  </si>
  <si>
    <t>Nabavka, transport i montaža klozetske šolje sa  vodokotlićem i  komplet dovodnom i odvodnom armaturom. Obračun po komadu montirane i ispitane WC šolje.</t>
  </si>
  <si>
    <t>D.4</t>
  </si>
  <si>
    <t>Nabavka, transport i montaža niklovanih vratanca koja se ugrađuju na mjestu revizionog komada. Obračun po komadu.</t>
  </si>
  <si>
    <t>D.5</t>
  </si>
  <si>
    <t>Nabavka i montaža baterija za toplu i hladnu vodu</t>
  </si>
  <si>
    <t xml:space="preserve">za sudoperu  </t>
  </si>
  <si>
    <t>D.7</t>
  </si>
  <si>
    <t xml:space="preserve">Nabavka i montaža električnog  bojlera , niklovane priključne cijevi Ø1/2” kao  i sigurnosnog ventila za bojlere sa spajanjem na instalacije elektrike i vodovoda.                             .        </t>
  </si>
  <si>
    <t>HORIZONTALNI V50 L ARISTON VELIS ILI SL.</t>
  </si>
  <si>
    <t>VERTIKALNI V50 L ARISTON VELIS ILI SL.</t>
  </si>
  <si>
    <t>PROTOČNI NISKOMONTAŽNI 10L</t>
  </si>
  <si>
    <t>D.8</t>
  </si>
  <si>
    <t>Nabavka i ugradnja sanitarne galanterije. Obračun po komadu.</t>
  </si>
  <si>
    <t>etažerka</t>
  </si>
  <si>
    <t>držač za peškir</t>
  </si>
  <si>
    <t>držač toalet papira</t>
  </si>
  <si>
    <t xml:space="preserve">UKUPNO SANITARNI UREĐAJI </t>
  </si>
  <si>
    <t xml:space="preserve">R E K A P I T U L A C I J A       </t>
  </si>
  <si>
    <t>FEKALNA KANALIZACIJA</t>
  </si>
  <si>
    <t xml:space="preserve">SANITARNI UREĐAJI </t>
  </si>
  <si>
    <t>UKUPNO €:</t>
  </si>
  <si>
    <t>PDV 21%</t>
  </si>
  <si>
    <t>UKUPNO € SA PDV-om</t>
  </si>
  <si>
    <t>PREDMJER POTREBNOG MATERIJALA, OPREME I RADOVA</t>
  </si>
  <si>
    <t>1.</t>
  </si>
  <si>
    <t>KLIMATIZACIJA OBJEKTA</t>
  </si>
  <si>
    <t>Poz</t>
  </si>
  <si>
    <t>Naziv</t>
  </si>
  <si>
    <t>JM</t>
  </si>
  <si>
    <t>Kol</t>
  </si>
  <si>
    <t>Jed. cijena</t>
  </si>
  <si>
    <t>Nabavka i montaža spoljašnje jedince VRV sistema, DVM S Eco, u kompletu sa svim potrebnim priborom i materijalom potrebnim za montažu</t>
  </si>
  <si>
    <t xml:space="preserve">Proizvođač: "SAMSUNG" </t>
  </si>
  <si>
    <r>
      <t xml:space="preserve">Tip: </t>
    </r>
    <r>
      <rPr>
        <b/>
        <sz val="10"/>
        <rFont val="Arial"/>
        <family val="2"/>
        <charset val="238"/>
      </rPr>
      <t>AM120KXMDGH/EU</t>
    </r>
  </si>
  <si>
    <t>Nominalni grejni kapacitet: 37.5 kW</t>
  </si>
  <si>
    <r>
      <t>Nominalni rashladni kapacitet: 33.5</t>
    </r>
    <r>
      <rPr>
        <sz val="10"/>
        <color indexed="12"/>
        <rFont val="Arial"/>
        <family val="2"/>
      </rPr>
      <t xml:space="preserve"> </t>
    </r>
    <r>
      <rPr>
        <sz val="10"/>
        <rFont val="arial"/>
        <family val="2"/>
      </rPr>
      <t>kW</t>
    </r>
  </si>
  <si>
    <t>Rashladni fluid: R410A</t>
  </si>
  <si>
    <r>
      <t xml:space="preserve">Opseg spoljašnjih temperatura grejanje: </t>
    </r>
    <r>
      <rPr>
        <sz val="10"/>
        <rFont val="Arial"/>
        <family val="2"/>
        <charset val="238"/>
      </rPr>
      <t>-20 ÷ 24</t>
    </r>
    <r>
      <rPr>
        <sz val="10"/>
        <rFont val="UniversalMath1 BT"/>
        <family val="1"/>
        <charset val="2"/>
      </rPr>
      <t>8</t>
    </r>
    <r>
      <rPr>
        <sz val="10"/>
        <rFont val="arial"/>
        <family val="2"/>
      </rPr>
      <t>C</t>
    </r>
  </si>
  <si>
    <r>
      <t xml:space="preserve">Opseg spoljašnjih temperatura hlađenje: -5 </t>
    </r>
    <r>
      <rPr>
        <sz val="10"/>
        <rFont val="Calibri"/>
        <family val="2"/>
        <charset val="238"/>
      </rPr>
      <t xml:space="preserve">÷ </t>
    </r>
    <r>
      <rPr>
        <sz val="10"/>
        <rFont val="arial"/>
        <family val="2"/>
      </rPr>
      <t>48</t>
    </r>
    <r>
      <rPr>
        <sz val="10"/>
        <rFont val="UniversalMath1 BT"/>
        <family val="1"/>
        <charset val="2"/>
      </rPr>
      <t>8</t>
    </r>
    <r>
      <rPr>
        <sz val="10"/>
        <rFont val="arial"/>
        <family val="2"/>
      </rPr>
      <t>C</t>
    </r>
  </si>
  <si>
    <r>
      <t>COP:</t>
    </r>
    <r>
      <rPr>
        <sz val="10"/>
        <rFont val="Arial"/>
        <family val="2"/>
        <charset val="238"/>
      </rPr>
      <t xml:space="preserve"> 4,68</t>
    </r>
  </si>
  <si>
    <r>
      <t>EER:</t>
    </r>
    <r>
      <rPr>
        <sz val="10"/>
        <color indexed="12"/>
        <rFont val="Arial"/>
        <family val="2"/>
        <charset val="238"/>
      </rPr>
      <t xml:space="preserve"> 4,50</t>
    </r>
  </si>
  <si>
    <r>
      <t>Dimenzije:940x1630x460</t>
    </r>
    <r>
      <rPr>
        <sz val="10"/>
        <color indexed="10"/>
        <rFont val="Arial"/>
        <family val="2"/>
        <charset val="238"/>
      </rPr>
      <t xml:space="preserve"> </t>
    </r>
    <r>
      <rPr>
        <sz val="10"/>
        <rFont val="arial"/>
        <family val="2"/>
      </rPr>
      <t>mm</t>
    </r>
  </si>
  <si>
    <t>Nivo zvučnog pritiska: 61 dB(A)</t>
  </si>
  <si>
    <t>Težina: 83,5 kg</t>
  </si>
  <si>
    <r>
      <t>Priključci freona:</t>
    </r>
    <r>
      <rPr>
        <sz val="10"/>
        <rFont val="UniversalMath1 BT"/>
        <family val="1"/>
        <charset val="2"/>
      </rPr>
      <t xml:space="preserve"> </t>
    </r>
    <r>
      <rPr>
        <sz val="10"/>
        <rFont val="Arial"/>
        <family val="2"/>
        <charset val="238"/>
      </rPr>
      <t>28,58 /12.7 mm</t>
    </r>
  </si>
  <si>
    <t>El.priključak: 3,4,380-415,50Hz; 8.77 kW; 13.74 A</t>
  </si>
  <si>
    <t>kpl</t>
  </si>
  <si>
    <t>Nabavka i montaža konzolne unutrašnje jedinice VRV sistema sa maskom, u kompletu sa neophodnim materijalom za montažu.</t>
  </si>
  <si>
    <r>
      <t xml:space="preserve">Tip: </t>
    </r>
    <r>
      <rPr>
        <b/>
        <sz val="10"/>
        <rFont val="Arial"/>
        <family val="2"/>
        <charset val="238"/>
      </rPr>
      <t>AM022KNJDEH/E</t>
    </r>
  </si>
  <si>
    <r>
      <t>Nominalni rashladni kapacitet:</t>
    </r>
    <r>
      <rPr>
        <b/>
        <sz val="10"/>
        <rFont val="Arial"/>
        <family val="2"/>
        <charset val="238"/>
      </rPr>
      <t xml:space="preserve"> 2,2</t>
    </r>
    <r>
      <rPr>
        <sz val="10"/>
        <rFont val="arial"/>
        <family val="2"/>
      </rPr>
      <t xml:space="preserve"> kW</t>
    </r>
  </si>
  <si>
    <r>
      <t>Nominalni grejni kapacitet: 2</t>
    </r>
    <r>
      <rPr>
        <b/>
        <sz val="10"/>
        <rFont val="Arial"/>
        <family val="2"/>
        <charset val="238"/>
      </rPr>
      <t>,5</t>
    </r>
    <r>
      <rPr>
        <sz val="10"/>
        <rFont val="arial"/>
        <family val="2"/>
      </rPr>
      <t xml:space="preserve"> kW</t>
    </r>
  </si>
  <si>
    <r>
      <t>Dimenzije:</t>
    </r>
    <r>
      <rPr>
        <sz val="10"/>
        <rFont val="Arial"/>
        <family val="2"/>
        <charset val="238"/>
      </rPr>
      <t xml:space="preserve"> 720x620x199 mm</t>
    </r>
  </si>
  <si>
    <r>
      <t>Priključci freona:</t>
    </r>
    <r>
      <rPr>
        <sz val="10"/>
        <rFont val="UniversalMath1 BT"/>
        <family val="1"/>
        <charset val="2"/>
      </rPr>
      <t xml:space="preserve"> f</t>
    </r>
    <r>
      <rPr>
        <sz val="10"/>
        <rFont val="arial"/>
        <family val="2"/>
      </rPr>
      <t>12,77 / 6,35mm</t>
    </r>
  </si>
  <si>
    <t>El.priključak: 220 V</t>
  </si>
  <si>
    <r>
      <t xml:space="preserve">Tip: </t>
    </r>
    <r>
      <rPr>
        <b/>
        <sz val="10"/>
        <rFont val="Arial"/>
        <family val="2"/>
        <charset val="238"/>
      </rPr>
      <t>AM028FNJDEH/E</t>
    </r>
  </si>
  <si>
    <r>
      <t>Nominalni rashladni kapacitet:</t>
    </r>
    <r>
      <rPr>
        <b/>
        <sz val="10"/>
        <rFont val="Arial"/>
        <family val="2"/>
        <charset val="238"/>
      </rPr>
      <t xml:space="preserve"> 2,8</t>
    </r>
    <r>
      <rPr>
        <sz val="10"/>
        <rFont val="arial"/>
        <family val="2"/>
      </rPr>
      <t xml:space="preserve"> kW</t>
    </r>
  </si>
  <si>
    <r>
      <t>Nominalni grejni kapacitet: 3</t>
    </r>
    <r>
      <rPr>
        <b/>
        <sz val="10"/>
        <rFont val="Arial"/>
        <family val="2"/>
        <charset val="238"/>
      </rPr>
      <t>,2</t>
    </r>
    <r>
      <rPr>
        <sz val="10"/>
        <rFont val="arial"/>
        <family val="2"/>
      </rPr>
      <t xml:space="preserve"> kW</t>
    </r>
  </si>
  <si>
    <r>
      <t xml:space="preserve">Nabavka i montaža zidnog </t>
    </r>
    <r>
      <rPr>
        <b/>
        <sz val="10"/>
        <rFont val="Arial"/>
        <family val="2"/>
        <charset val="238"/>
      </rPr>
      <t>touch-screen</t>
    </r>
    <r>
      <rPr>
        <sz val="10"/>
        <rFont val="arial"/>
        <family val="2"/>
      </rPr>
      <t xml:space="preserve"> kontrolera za regulaciju temperature u prostoriji</t>
    </r>
  </si>
  <si>
    <r>
      <t>Tip:</t>
    </r>
    <r>
      <rPr>
        <b/>
        <sz val="10"/>
        <rFont val="Arial"/>
        <family val="2"/>
        <charset val="238"/>
      </rPr>
      <t xml:space="preserve"> MWR-SH11N</t>
    </r>
  </si>
  <si>
    <t>Nabavka i montaža termoizolovanih bakarnih cijevi za freonske vodove prema EN 12735</t>
  </si>
  <si>
    <t>Ø28,58</t>
  </si>
  <si>
    <t>Ø19,05</t>
  </si>
  <si>
    <t>Ø12,05</t>
  </si>
  <si>
    <t>Ø9,52</t>
  </si>
  <si>
    <t>Ø6,35</t>
  </si>
  <si>
    <t>Pomoćni materijal za montažu cijevovoda (kolena, gas i dr.)</t>
  </si>
  <si>
    <t>30 % od cjene cevovoda</t>
  </si>
  <si>
    <t xml:space="preserve">Nabavka i montaža razdelnika </t>
  </si>
  <si>
    <r>
      <t xml:space="preserve">Tip: </t>
    </r>
    <r>
      <rPr>
        <b/>
        <sz val="10"/>
        <rFont val="Arial"/>
        <family val="2"/>
        <charset val="238"/>
      </rPr>
      <t>MXJ-HA3115M</t>
    </r>
  </si>
  <si>
    <t>Nabavka i montaža račve</t>
  </si>
  <si>
    <r>
      <t xml:space="preserve">Tip: </t>
    </r>
    <r>
      <rPr>
        <b/>
        <sz val="10"/>
        <rFont val="Arial"/>
        <family val="2"/>
        <charset val="238"/>
      </rPr>
      <t>MXJ-YA2512M</t>
    </r>
  </si>
  <si>
    <t>Nabavka i montaža zaustavnih ventila za montažu na razdelnicima freonskih vodova</t>
  </si>
  <si>
    <t xml:space="preserve">Proizvođač: "Danfoss" </t>
  </si>
  <si>
    <t>GBC 6S</t>
  </si>
  <si>
    <t>GBC 12S</t>
  </si>
  <si>
    <t>Nabavka i montaža PP cevi za  odvod kondenzata iz unutrašnjih jedinica u kompletu sa fitinzma. Kondenz se vodi doprikljucaka na vertikalama kondenza ili sifonima VIK (obaveza Narucioca radova).</t>
  </si>
  <si>
    <t>Nabavka i montaža atestiranih nosača i oslonaca cevovoda fabričke izrade od pocinkovanih čeličnih profila sa navojnim vezama i podešavanjem visine.</t>
  </si>
  <si>
    <t>Proizvođač:''Mefa'' ili slično</t>
  </si>
  <si>
    <t>kg</t>
  </si>
  <si>
    <t>Isporuka freona R410</t>
  </si>
  <si>
    <t>Isporuka i montaža kablova sa odgovarajućim zaštitnim crijevom za povezivanje spoljašne i unutrašnjih jedinica sa jedne i unutrašnjih jedinica i zidnih kontrolera sa druge strane</t>
  </si>
  <si>
    <r>
      <t xml:space="preserve">Tip: </t>
    </r>
    <r>
      <rPr>
        <b/>
        <sz val="10"/>
        <rFont val="Arial"/>
        <family val="2"/>
        <charset val="238"/>
      </rPr>
      <t>LIY-CY 3x0,7 mm</t>
    </r>
    <r>
      <rPr>
        <b/>
        <vertAlign val="superscript"/>
        <sz val="10"/>
        <rFont val="Arial"/>
        <family val="2"/>
        <charset val="238"/>
      </rPr>
      <t xml:space="preserve">2 </t>
    </r>
    <r>
      <rPr>
        <sz val="10"/>
        <rFont val="Arial"/>
        <family val="2"/>
        <charset val="238"/>
      </rPr>
      <t>(veza unutrasnje jedinice sa kontrolerom)</t>
    </r>
  </si>
  <si>
    <r>
      <t xml:space="preserve">Tip: </t>
    </r>
    <r>
      <rPr>
        <b/>
        <sz val="10"/>
        <rFont val="Arial"/>
        <family val="2"/>
        <charset val="238"/>
      </rPr>
      <t>LIY-CY 2x1,5 mm</t>
    </r>
    <r>
      <rPr>
        <b/>
        <vertAlign val="superscript"/>
        <sz val="10"/>
        <rFont val="Arial"/>
        <family val="2"/>
        <charset val="238"/>
      </rPr>
      <t xml:space="preserve">2 </t>
    </r>
    <r>
      <rPr>
        <sz val="10"/>
        <rFont val="Arial"/>
        <family val="2"/>
        <charset val="238"/>
      </rPr>
      <t>(veza unutrasnjih I spoljasnjih jedinica)</t>
    </r>
  </si>
  <si>
    <t xml:space="preserve">Vakumiranje, dopuna freona, servisno puštanje u rad, probni pogon instalacije i podešavanje parametara rada </t>
  </si>
  <si>
    <t>UKUPNO 1:</t>
  </si>
  <si>
    <t>2.</t>
  </si>
  <si>
    <t xml:space="preserve">VENTILACIJA </t>
  </si>
  <si>
    <t>Nabavka, montaža i puštanje u rekuperatora ERV Plus sa DX izmenjivačem</t>
  </si>
  <si>
    <r>
      <t>Proizvođač</t>
    </r>
    <r>
      <rPr>
        <b/>
        <sz val="10"/>
        <rFont val="Arial"/>
        <family val="2"/>
      </rPr>
      <t xml:space="preserve"> "Samsung" </t>
    </r>
  </si>
  <si>
    <r>
      <t>Tip:</t>
    </r>
    <r>
      <rPr>
        <b/>
        <sz val="10"/>
        <rFont val="Arial"/>
        <family val="2"/>
      </rPr>
      <t xml:space="preserve"> AM100FNKDEH/EU</t>
    </r>
  </si>
  <si>
    <r>
      <t>Protok vazduha: 100</t>
    </r>
    <r>
      <rPr>
        <b/>
        <sz val="10"/>
        <rFont val="Arial"/>
        <family val="2"/>
      </rPr>
      <t>0</t>
    </r>
    <r>
      <rPr>
        <sz val="10"/>
        <rFont val="arial"/>
        <family val="2"/>
      </rPr>
      <t xml:space="preserve"> m</t>
    </r>
    <r>
      <rPr>
        <vertAlign val="superscript"/>
        <sz val="10"/>
        <rFont val="Arial"/>
        <family val="2"/>
      </rPr>
      <t>3</t>
    </r>
    <r>
      <rPr>
        <sz val="10"/>
        <rFont val="arial"/>
        <family val="2"/>
      </rPr>
      <t>/h</t>
    </r>
  </si>
  <si>
    <t>Nominalni grejni kapacitet: 8 kW</t>
  </si>
  <si>
    <r>
      <t>Nominalni rashladni kapacitet: 7.1</t>
    </r>
    <r>
      <rPr>
        <sz val="10"/>
        <color indexed="12"/>
        <rFont val="Arial"/>
        <family val="2"/>
      </rPr>
      <t xml:space="preserve"> </t>
    </r>
    <r>
      <rPr>
        <sz val="10"/>
        <rFont val="arial"/>
        <family val="2"/>
      </rPr>
      <t>kW</t>
    </r>
  </si>
  <si>
    <r>
      <t>Dimenzije:1763x340x1135</t>
    </r>
    <r>
      <rPr>
        <sz val="10"/>
        <color indexed="10"/>
        <rFont val="Arial"/>
        <family val="2"/>
        <charset val="238"/>
      </rPr>
      <t xml:space="preserve"> </t>
    </r>
    <r>
      <rPr>
        <sz val="10"/>
        <rFont val="arial"/>
        <family val="2"/>
      </rPr>
      <t>mm</t>
    </r>
  </si>
  <si>
    <t>Težina: 90 kg</t>
  </si>
  <si>
    <r>
      <t>Priključci freona:</t>
    </r>
    <r>
      <rPr>
        <sz val="10"/>
        <rFont val="UniversalMath1 BT"/>
        <family val="1"/>
        <charset val="2"/>
      </rPr>
      <t xml:space="preserve"> </t>
    </r>
    <r>
      <rPr>
        <sz val="10"/>
        <rFont val="Arial"/>
        <family val="2"/>
        <charset val="238"/>
      </rPr>
      <t>12.7/6.35 mm</t>
    </r>
  </si>
  <si>
    <t>El.priključak: 1,2,220-240,50Hz;  510W; 3.7A</t>
  </si>
  <si>
    <r>
      <t xml:space="preserve">Nabavka i montaža </t>
    </r>
    <r>
      <rPr>
        <sz val="10"/>
        <rFont val="arial"/>
        <family val="2"/>
      </rPr>
      <t xml:space="preserve">kontrolera </t>
    </r>
  </si>
  <si>
    <r>
      <t>Tip:</t>
    </r>
    <r>
      <rPr>
        <b/>
        <sz val="10"/>
        <rFont val="Arial"/>
        <family val="2"/>
        <charset val="238"/>
      </rPr>
      <t xml:space="preserve"> MCM-A300N - centralni kontroler</t>
    </r>
  </si>
  <si>
    <r>
      <t>Tip:</t>
    </r>
    <r>
      <rPr>
        <b/>
        <sz val="10"/>
        <rFont val="Arial"/>
        <family val="2"/>
        <charset val="238"/>
      </rPr>
      <t xml:space="preserve"> MWR-VH12N - za regulaciju rada rekuperatora ERV plus</t>
    </r>
  </si>
  <si>
    <t>Nabavka i montaža  zaštitne ventilacione rešetke sa protivkišnim žaluzinama izrađene od ekstrudiranog alumijuma, u kompletu sa plenumskom kutijom.</t>
  </si>
  <si>
    <r>
      <t xml:space="preserve">Proizvođač: </t>
    </r>
    <r>
      <rPr>
        <b/>
        <sz val="10"/>
        <rFont val="Arial"/>
        <family val="2"/>
        <charset val="238"/>
      </rPr>
      <t>''ENING''</t>
    </r>
  </si>
  <si>
    <r>
      <t>Tip: ENIWIND  15</t>
    </r>
    <r>
      <rPr>
        <b/>
        <sz val="10"/>
        <rFont val="Helvetica_Lat"/>
      </rPr>
      <t xml:space="preserve">0x150 </t>
    </r>
  </si>
  <si>
    <r>
      <t>Tip: ENIWIND  50</t>
    </r>
    <r>
      <rPr>
        <b/>
        <sz val="10"/>
        <rFont val="Helvetica_Lat"/>
      </rPr>
      <t xml:space="preserve">0x400 </t>
    </r>
  </si>
  <si>
    <t>Nabavka I montaza aksijalnog ventilatora, u kompletu sa fleksibilnim vezama I materijalom neophodnim za montazu.</t>
  </si>
  <si>
    <r>
      <t xml:space="preserve">Proizvođač </t>
    </r>
    <r>
      <rPr>
        <b/>
        <sz val="10"/>
        <rFont val="Arial"/>
        <family val="2"/>
        <charset val="238"/>
      </rPr>
      <t>"VENTS"</t>
    </r>
  </si>
  <si>
    <r>
      <t>Tip:</t>
    </r>
    <r>
      <rPr>
        <b/>
        <sz val="10"/>
        <rFont val="Arial"/>
        <family val="2"/>
      </rPr>
      <t xml:space="preserve"> TT 100</t>
    </r>
  </si>
  <si>
    <r>
      <t>Protok vazduha: 1</t>
    </r>
    <r>
      <rPr>
        <b/>
        <sz val="10"/>
        <rFont val="Arial"/>
        <family val="2"/>
      </rPr>
      <t>00</t>
    </r>
    <r>
      <rPr>
        <sz val="10"/>
        <rFont val="arial"/>
        <family val="2"/>
      </rPr>
      <t xml:space="preserve"> m</t>
    </r>
    <r>
      <rPr>
        <vertAlign val="superscript"/>
        <sz val="10"/>
        <rFont val="Arial"/>
        <family val="2"/>
      </rPr>
      <t>3</t>
    </r>
    <r>
      <rPr>
        <sz val="10"/>
        <rFont val="arial"/>
        <family val="2"/>
      </rPr>
      <t>/h</t>
    </r>
  </si>
  <si>
    <t>Eksterni napor ventilatora: 50 Pa</t>
  </si>
  <si>
    <t>El.priključak: 220V</t>
  </si>
  <si>
    <t>Nabavka i montaža pravougaonih ventilacionih kanala izrađenih od pocinkovanog čeličnog lima.</t>
  </si>
  <si>
    <r>
      <t xml:space="preserve">Proizvođač: </t>
    </r>
    <r>
      <rPr>
        <b/>
        <sz val="10"/>
        <rFont val="Arial"/>
        <family val="2"/>
      </rPr>
      <t>''ENING''</t>
    </r>
  </si>
  <si>
    <t>Isporuka I montaza fitinga za pravougaone kanale, kao I materijala za ovjes I zaptivanje. Uzima se 50% od stavke za kanale.</t>
  </si>
  <si>
    <t>Nabavka i montaža samolepljivog izolacionog plašta sa parnom branom na ventilacione kanale</t>
  </si>
  <si>
    <r>
      <t xml:space="preserve">Proizvođač: </t>
    </r>
    <r>
      <rPr>
        <b/>
        <sz val="10"/>
        <rFont val="Arial"/>
        <family val="2"/>
        <charset val="238"/>
      </rPr>
      <t>"K-FLEX"</t>
    </r>
  </si>
  <si>
    <r>
      <t xml:space="preserve">Tip: </t>
    </r>
    <r>
      <rPr>
        <b/>
        <sz val="10"/>
        <rFont val="Arial"/>
        <family val="2"/>
        <charset val="238"/>
      </rPr>
      <t>ST</t>
    </r>
  </si>
  <si>
    <t>Debljina: 13mm</t>
  </si>
  <si>
    <r>
      <t>m</t>
    </r>
    <r>
      <rPr>
        <vertAlign val="superscript"/>
        <sz val="10"/>
        <rFont val="Arial"/>
        <family val="2"/>
        <charset val="238"/>
      </rPr>
      <t>2</t>
    </r>
  </si>
  <si>
    <t>Nabavka i montaža  rešetki sa fiksnim žaluzinama za ubacivanje vazduha, u kompletu sa regulatrom protoka RP</t>
  </si>
  <si>
    <t>Proizvođač: 'RADING'' ili slično</t>
  </si>
  <si>
    <t>DR-FK 240 x 140</t>
  </si>
  <si>
    <t xml:space="preserve">Nabavka i montaža  rešetki sa fiksnim žaluzinama za izvlačenje vazduha </t>
  </si>
  <si>
    <t>Nabavka i montaža  ručnog regulatora protoka</t>
  </si>
  <si>
    <t>Proizvođač: 'ENING''</t>
  </si>
  <si>
    <t>150 x 200</t>
  </si>
  <si>
    <t>Nabavka i montaža PV ventila za izvlačenje vazduha iz toaleta</t>
  </si>
  <si>
    <t>Proizvođač: ''ALNOR'' ili slično</t>
  </si>
  <si>
    <r>
      <t xml:space="preserve">Tip: </t>
    </r>
    <r>
      <rPr>
        <b/>
        <sz val="10"/>
        <rFont val="Arial"/>
        <family val="2"/>
        <charset val="238"/>
      </rPr>
      <t>Ø</t>
    </r>
    <r>
      <rPr>
        <b/>
        <sz val="10"/>
        <rFont val="Arial"/>
        <family val="2"/>
      </rPr>
      <t>100</t>
    </r>
  </si>
  <si>
    <t>Nabavka i montaža  fleksibilnih okruglih vazdušnih kanala izrađenih od alumijuma , klase zaptivenosti C prema EN 12237 u kompletu sa svim potrebnim montažnim materijalom</t>
  </si>
  <si>
    <t>Proizvođač: 'ALNOR'' ili slično</t>
  </si>
  <si>
    <r>
      <rPr>
        <sz val="10"/>
        <rFont val="Calibri"/>
        <family val="2"/>
        <charset val="238"/>
      </rPr>
      <t>Ø</t>
    </r>
    <r>
      <rPr>
        <sz val="10"/>
        <rFont val="arial"/>
        <family val="2"/>
      </rPr>
      <t xml:space="preserve"> 250</t>
    </r>
  </si>
  <si>
    <t>Nabavka i montaža platnene flksibilne veze za povezivanje sa rekuperatorom</t>
  </si>
  <si>
    <t>Tip: ENIFLEX 350 x 250</t>
  </si>
  <si>
    <t>14</t>
  </si>
  <si>
    <t>Balansranje instalacije, puštanje u rad</t>
  </si>
  <si>
    <t>UKUPNO 2:</t>
  </si>
  <si>
    <t>DEMONTAŽA POSTOJEĆIH JEDINICA</t>
  </si>
  <si>
    <t xml:space="preserve">Demontaža postojećih spoljašnjih jedinica koje opslužuju unutrašnje jedinice u postojećem delu, a  smeštene su kod ulaznog dela budućeg objekta koji se dograđuje. Ponovna montaža jedinica u delu koji bude saglasovan od strane Investitora.  </t>
  </si>
  <si>
    <t>UKUPNO 3:</t>
  </si>
  <si>
    <t>UKUPNO :</t>
  </si>
  <si>
    <t>PDV (21%):</t>
  </si>
  <si>
    <t>SVE UKUPNO SA PDV:</t>
  </si>
  <si>
    <t xml:space="preserve"> PREDMJER I PREDRAČUN RADOVA</t>
  </si>
  <si>
    <t xml:space="preserve">
Uz glavni arhitektonsko - građevinski projekat 
 DOGRADNJE INSTITUTA ZA BIOLOGIJU MORA U KOTORU
Lokacija:U.P 2018,DSL 'Sektor 15', K.P. 2018, K.O. DOBROTA 1, OPŠTINA KOTOR
Investitor:UNIVERZITET CRNE GORE , INSTITUT ZA BIOLOGIJU MORA
</t>
  </si>
  <si>
    <r>
      <t>Napomena</t>
    </r>
    <r>
      <rPr>
        <sz val="10"/>
        <rFont val="Swis721 BT"/>
        <family val="2"/>
        <charset val="238"/>
      </rPr>
      <t xml:space="preserve">: predmjer i predračun radova obuhvata građevinski dio datog objekta u okvirima temelja istog. Svi ostali radovi, potporni zidovi, žardinjere, trotoari, teren..., biće detaljno opisani i predviđeni u projektu uređenja terena.                                                 </t>
    </r>
  </si>
  <si>
    <t>OPŠTI   USLOVI   ZA   IZVOĐENJE     GRAĐEVINSKIH   RADOVA</t>
  </si>
  <si>
    <t xml:space="preserve">Cijena koju ponudi izvođač (i prihvati investitor)  mora biti kalkulisana tačno prema uslovima i  opisima  iz  ovog  elaborata,  prema   normama,   standardima   i   tehničkim propisima. Način  obarčunavanja,  opis  rada,  pripadajući radovi koji  su  obavezni:  pripremni,  pomoćni,  prateći,  uslužni i  završni  -  obavezno  će  se  određivati  prema sledećim normama:
</t>
  </si>
  <si>
    <t xml:space="preserve">PROSJEČNE NORME U GRAĐEVINARSTVU izd. Građevinska knjiga
</t>
  </si>
  <si>
    <t xml:space="preserve">ISKUSTVENE NORME U GRAĐEVINARSTVU </t>
  </si>
  <si>
    <t xml:space="preserve">TEHNIČKI USLOVI ZA IZVOĐENJE ZAVRŠNIH RADOVA U GRAĐEVINARSTVU
</t>
  </si>
  <si>
    <t>Opšti uslovi za  izvođenje  građevinskih  radova  i  opšti uslovi uz pojedine  radove  iz  ovog  elaborata,  norme  i  tehnički propisi  obavezuju  izvođača  kod  svih  pozicija predmetne grupe radova, bez obzira da li  je  to  u  opisu posebno naglašeno. Bez posebnih napomena u tekstu pozicije,  uvijek su uračunati u cijenu:</t>
  </si>
  <si>
    <t>SVI REDOM NABROJANI (NAVEDENI)  RADOVI,  MATERIJAL  I  POSTUPCI.</t>
  </si>
  <si>
    <t>Nabavka i dostava na gradilište svog potrebnog materijala</t>
  </si>
  <si>
    <t>Razmjeravanje,  snimanje  i  prenošenje  mjera  za  potrebe  radova.</t>
  </si>
  <si>
    <t>Sav  potreban  horizontalan  i  vertikalan  transport  do  radnog mesta.</t>
  </si>
  <si>
    <t>Svi pripremni, pomoćni, prateći, uslužni i završni radovi  predviđeni  normama  i  opštim  uslovima,  uključujući  i  materijal.</t>
  </si>
  <si>
    <t xml:space="preserve">Čišćenje radnog mjesta po završenom ili prekinutom poslu i  odnošenje šuta van gradilišta, ako za datu  poziciju nije  posebno  predviđeno  (misli  se  na  šut  koji  nastaje  normalnim radom, ako su u  pitanju  radovi  na  rušenju i demontaži, odvoz šuta.  
</t>
  </si>
  <si>
    <t xml:space="preserve">Potpuna zaštita od oštećenja svih  zatečenih  ili  ranije  vršenih radova, insatalacija i enterijerskih  elemenata i  obrada.
</t>
  </si>
  <si>
    <t>Sva normativna  povećanja  radnog  vremena  proizašla  iz  otežanih uslova rada.</t>
  </si>
  <si>
    <t>Premjeravanja, snimanja i kalkulacije za potrebe  obračuna  koje investitor može zahtijevati u bilo kojoj fazi radova.</t>
  </si>
  <si>
    <t>Njegovanje ugrađenog i skladištenog materijala u ekstremnim vremenskim uslovima.</t>
  </si>
  <si>
    <t xml:space="preserve">Sav upotrebljeni materijal mora  biti  kvaliteta  koji  je  predviđen  u  opisu  i  u  projektu, obavezno   potvrđen atestima. Ateste obezbjeđuje  izvođač  i  sastavni  su  dio gradilišne dokumentacije, koja ostaje kod investitora.
</t>
  </si>
  <si>
    <t xml:space="preserve">Radovi moraju biti obavljeni tačno prema projektu i  prema  stavkama iz pripadajućih normi. Ako izvođač izvjesne radove  obavi kvalitetom ili materijalom koji nezadovoljava, dužan  je na  zahtjev  investitora  da  izvrši  popravke,  o  svom  trošku,  u  naloženom  roku.  Ako   su radovi   izvedeni  poboljšanim  kvalitetom,  investitor  nije   obavezan   da nadoknadi cijenu, ako ova nije regulisana ranije.
</t>
  </si>
  <si>
    <t xml:space="preserve">Investitor (nadzor)  ima  pravo  da  zahtjeva  sve  vrste  provjera radova i materijala, ako se sumnja u  kvalitet,  i  to u bilo kojoj  fazi  radova.  Za  ovaj  slučaj  mora  se  oformiti komisija sa predstavnicima obije strane, po potrebi  pojačana neutralnim stručnim licima  ili specijalizovanom  organizacijom.  Troškove  provjera  snosi  izvođač  ako  se  pokaže da je sumnja opravdana, u protivnom troškove  snosi investitor.
</t>
  </si>
  <si>
    <t xml:space="preserve">Eventualne naknadne i nepredviđene  radove  ili  izmjene  u radu i materijalu, izvođač mora najaviti prije izvršenja.  U ovom slučaju izvođač je  obavezan  na  dopunske  ponude  i ugovore, a na zahtjev investitora mora oformiti  i  analize cijena i to prema gore pomenutim normama. Sve izmjene izvođač je obavezan da podnese na odobrenje projektantu ili Investitoru (nadzor). </t>
  </si>
  <si>
    <t>Radovi, koje izvođač obavi mimo tehničke dokumentacije, neće mu biti obračunati i isplaćeni, ako prethodno nije dobijena pisana saglasnost Investitora i nadzornog organa za izvođenje tih radova.</t>
  </si>
  <si>
    <t>Odvoz šuta i čišćenje radnog mjesta  izvođač  je  dužan  da izvrši  odmah po  izdatom  nalogu od  strane  investitora (nadzora). Ovakav nalog može uslijediti u bilo koje  vreme  u cilju sprečavanja gomilanja šuta u objektu, zaprečavanja gradilišta ili zaštite ranijih radova.</t>
  </si>
  <si>
    <t>Sav demontirani materijal pripada investitoru, posebno  je naglašeno pod kojim uslovima se plaća njegov transport  sa  gradilišta.</t>
  </si>
  <si>
    <t>Sav materijal, radove i cijelo gradilište, dužan je da  čuva izvođač o svom trošku, sve do predaje objekta.</t>
  </si>
  <si>
    <t>Izvođač je dužan da se tokom rada pridržava  svih  opštih,  posebnih i internih propisa HTZ i PPZ.</t>
  </si>
  <si>
    <t>Obračun radova se vrši na osnovu izvedenih i primljenih radova.</t>
  </si>
  <si>
    <t>GRADJEVINSKI RADOVI</t>
  </si>
  <si>
    <t>PRIPREMNI RADOVI</t>
  </si>
  <si>
    <t>PRIPREMNI RADOVI - OPŠTI USLOVI</t>
  </si>
  <si>
    <t xml:space="preserve">Prije početka izvođenja građevinskih i građevinsko zanatskih radova na objektu ili lokaciji se moraju obaviti određena rušenja i demontaže. </t>
  </si>
  <si>
    <t>Izvođač i ne smije otpočeti izvođenje drugih radova prije nego što sva rušenja i demontaže budu okončani, izuzev kada projektant ili nadzorni organ nezahtijeva drugačije. Elementi koji se uklanjaju sračunati  do mjesta na kome se ne predviđaju zahvati. Zbog toga je potrebno jedinačnom cijenom obuhvatiti radove na eventualnim većim rušenjima  koji su u funkciji uspostavljanja veze između starih i novih elemenata ili su neophodni da bi određeni radovi uopšte mogli da se izvedu.</t>
  </si>
  <si>
    <t xml:space="preserve">Na objektu će biti formirane odvojene deponije za svakog izvođača i one će morati da se prazne u skladu sa  dinamičkim planom formiranim od strane projektanta. Svi izvođači su obavezni da potpišu prihvatanje ove obaveze. Odstupanje od dinamičkog plana dozvoljeno je samo uz saglasnost ili na zahtjev projektanta odn. nadzornog organa. 
</t>
  </si>
  <si>
    <t>Izvođač radova obavezan je da osigura (razupiranjem ili podupiranjem) probijanje zidova  u širini većoj od 90 cm i iskopavanje rovova dubljih od 2,0m</t>
  </si>
  <si>
    <t>Izvođač radova obavezan je da ogradi gradilište i da pribavi ispravnu dokumentaciju potrebnu za otpočinjanje radova.</t>
  </si>
  <si>
    <t xml:space="preserve">PRIPREMNI RADOVI - OPISI  POZICIJA  </t>
  </si>
  <si>
    <t>Izrada projekta organizacije građenja sa pratećim  sadržajima.</t>
  </si>
  <si>
    <t>x</t>
  </si>
  <si>
    <t>=</t>
  </si>
  <si>
    <t>Izvođenje gradilišnih priključaka (elektroenergetski priključak, priključak na vodovod i kanalizaciju, saobraćajni priključak i sl).</t>
  </si>
  <si>
    <t>Obezbjeđenje neophodnih mjera zaštite na radu i zaštite od požara u skladu sa projektom organizacije građenja, odgovarajućim elaboratima i propisima</t>
  </si>
  <si>
    <t>PRIPREMNI RADOVI - UKUPNO</t>
  </si>
  <si>
    <t>RUŠENJA I DEMONTAŽE</t>
  </si>
  <si>
    <t>RUŠENJA I DEMONTAŽE - OPŠTI USLOVI</t>
  </si>
  <si>
    <t xml:space="preserve">Prije početka radova na rušenju zidova ili probijanja otvora u zidovima, provjeriti položaje instalacija VIK, elektroinstalacije i dr. instalacije u instalaterskim projektima, odnosno provjeriti koje se instalacije zadržavaju kao postojeće, a koje se demontiraju .
</t>
  </si>
  <si>
    <t xml:space="preserve">Demontaža instalacija i bilo koje vrste instalaterske opreme nije predmet ovog predmjera radova.
</t>
  </si>
  <si>
    <t xml:space="preserve">RUŠENJA I DEMONTAŽE - OPISI  POZICIJA  </t>
  </si>
  <si>
    <t xml:space="preserve">Razčišćavanje postojećeg objekta od nameštaja, sanitarija sa lako dostupnim instalacijama (tuš kade - 2 kom., lavabo 2 kom. WC šolja 1 kom.) i ostalog, kako bi se omogućilo nesmetano izvođenje radova. Površina prostora koji se razčišćava je cca 200 m2. Obračun paušalno </t>
  </si>
  <si>
    <t>Demontaža i rušenje svih slojeva postojećeg krova. Pozicija uključuje demontažu glavne drvene krovne konstrukcije, demontažu daščanog poda, letvi u dva ortogonalna pravca kao podkonstrukcije za krovni pokrivač, demontažu krovnog pokrivača od kanalice, kao i demontažu krovnog prozora (1 kom.). Takođe pozicijom je uključena i demontaža svih slojeva hidro i termoizolacije. Šut prikupiti, izneti, utovariti na kamion i odvesti na gradsku deponiju do 10 km. Nagib krova 30°.</t>
  </si>
  <si>
    <t>Cenom uračunati i  intervencije na gromobranskoj instalaciji, kao I demontažu svih opšiva - horizontalni oluci, dimnjaci, vjetar lajsne, ventilacija i sl. bez obzira na razvijenu dužinu.</t>
  </si>
  <si>
    <r>
      <t>Obračun po m2 horizontalne projekcije krovne ravni</t>
    </r>
    <r>
      <rPr>
        <sz val="10"/>
        <rFont val="arial"/>
        <family val="2"/>
      </rPr>
      <t>.</t>
    </r>
  </si>
  <si>
    <t>m2</t>
  </si>
  <si>
    <t>Vađenje kamenog kotala dim. 70 x 3 cm. Ploče su postavljene u cementnom malteru. Izvađene kamene ploče očistiti i deponovati na lokaciji kako bi se restaurirale i  iskoristile za ponovnu ugradnju. Sve radove izvoditi pažljivo kako nebi došlo do oštećenja kamenih ploča. Obračun po m1 uklonjenih kamenih ploča.</t>
  </si>
  <si>
    <t>m1</t>
  </si>
  <si>
    <t>Rušenje svih slojeva poda u prizemlju objekata radi izrade ojačanja temeljne konstrukcije. Ukupna površina podne ploče na kojoj se vrši I ntervencija je cca 7.0 m2. Jedinično cijenom obuhvatiti I sve radove na vraćanju poda u prvobitno stanje. Obračun paušalno.</t>
  </si>
  <si>
    <t>paušal</t>
  </si>
  <si>
    <t xml:space="preserve">Pažljivo šlicanje kamenih zidova za novoprojektovane armirano betonske stubove unutar objekta b/d=30/70 cm i b/d=30/30 cm, sa preciznom obradom probijenih stranica i  sa utovarom i odvozom šuta na gradsku deponiju do 10 km. Prilikom izvođenja radova maksimalno koristiti električne brusilice sa reznim pločama radi što preciznije izrade i sa što manje nekontroliranog razgrađivanja. Kamene blokove očistiti od maltera i ostalih nečistoća, deponovati na lokaciji kako bi se obradili  i  iskoristile za ponovnu ugradnju. </t>
  </si>
  <si>
    <t xml:space="preserve">Sav rad prema nacrtima i uputstvima iz konstruktivne faze projekta.  Obračun po m3 prošlicanog zida.
</t>
  </si>
  <si>
    <t>NAPOMENA: Pri izvodjenju »šliceva« u kamenim zidovima za predmetne serklaže koristiti isključivo prvo alate za siječenje kamena, a nakon toga izvršiti štemanje otvora unutar zasiječenih ivica lakim alatima za štemanje.Širine »šliceva« izvoditi minimalno potrebne za nesmetanu montažu armature serklaža, uz prisustvo nadzornog organa pri definisanju ovih širina.</t>
  </si>
  <si>
    <t>m3</t>
  </si>
  <si>
    <t>RUŠENJA I DEMONTAŽE - UKUPNO</t>
  </si>
  <si>
    <t>ZEMLJANI  RADOVI</t>
  </si>
  <si>
    <t>ZEMLJANI  RADOVI  -   OPŠTI  USLOVI</t>
  </si>
  <si>
    <t>Izvođač je dužan da izvrši sve radove iz ove normne grupe, kompletno, kako je precizirano opisima pojedinih pozicija, opštim uslovima,  normama  GN.200  i  tehničkim  propisima tačno prema projektu.:</t>
  </si>
  <si>
    <t xml:space="preserve">U  cijenu  odgovarajućih  pozicija  (ili   raspoređeno) uračunati su i sledeći radovi, zajedno sa materijalom, bez posebnih napomena u tekstu:
</t>
  </si>
  <si>
    <t xml:space="preserve">Čuvanje i održavanje geodetskih oznaka  (stalnih  i  za  objekat).
</t>
  </si>
  <si>
    <t>Obiljležavanje potrebnih profila i nivoa za potrebe rada.</t>
  </si>
  <si>
    <t xml:space="preserve">-Crpljenje atmosferske vode i povremenog dotoka, stalno  i  ažurno, bez štete po iskop.
</t>
  </si>
  <si>
    <t xml:space="preserve">-Razupiranje strana iskopa dubine preko 1,5m  sa  utroškom  rada i materijala prema normi GN.601.
</t>
  </si>
  <si>
    <t>Pomoćne skele za prebačaj materijala.</t>
  </si>
  <si>
    <t>–Obavezna geomehanička kontrola iskopa prije fundiranja.</t>
  </si>
  <si>
    <t>Eventualne prekope izvođač je  dužan  da  ispravi  o  svom trošku,  nabojem  šljunka  ili  špar  betonom,  po  nalogu investitora.</t>
  </si>
  <si>
    <t>Investitor (nadzor) ili geomehaničar mogu dati nalog  da se poslednji sloj zemlje (oko 20cm) kopa neposredno pred fundiranje, bez posebne nadoknade, ako  se  utvrdi  da  je ovaj postupak neophodan.</t>
  </si>
  <si>
    <t>Širine iskopa, kojih se izvođač mora pridržavati, računate su sa minimumom potrebnim za nesmetane dalje  radove,  ili razupiranje, na sljedeći način:</t>
  </si>
  <si>
    <t>–Za elemente koji se  liju  bez  oplate,  tačno  u  širinu  betona.</t>
  </si>
  <si>
    <t>-Za elemente koji se liju u oplati, plus  0,5m  na  širinu  betona.</t>
  </si>
  <si>
    <t>-Za široki iskop, skidanje  humusa  i  sl.  plus  0,1m  na  dimenziju objekta.</t>
  </si>
  <si>
    <t>Izvođač je dužan da u jedininu cijenu uračuna i rizik od faktora koji se nisu mogli predvideti (podzemni instalacioni vodovi, neočekivana tvrdoća tla podzemne vode i sl.)</t>
  </si>
  <si>
    <t xml:space="preserve">Povećane širine proizašle su iz načina  rada,  tehnologije izvođača ili zakošenja strana (da se izbjegne razupiranje) neće se priznavati kod iskopa,  kao  ni  kod  nasipanja  i odvoza iskopanog materijala. Normativne širine  i  dubine, naznačene kod pojedinih pozicija nisu mjere  iskopa;  služe  samo za klasifikaciju. Obračun se  vrši  prema  snimljenoj količini izvedenih radova, mjereno prije i posle iskopa.
</t>
  </si>
  <si>
    <t xml:space="preserve">NAPOMENA:
Prije početka radova na iskopu zemlje za temelje izvršiti geodetsko snimanje i obilježavanje objekta. Pribaviti odgovarajuću dokumentaciju o eventualnim podzemnim instalacijama.
Svi zemljani radovi se obračunavaju za objekat, tako da se u predmjeru terena neće uzimati u obzir za već izvedeni iskop.
Na radovima je obavezan geomehanički nadzor.
</t>
  </si>
  <si>
    <t xml:space="preserve">Dobijene količine u predmjeru radova su rađene na osnovu dostavljene geodetske podloge date od strane geometra. Prije početka izvođenja radova na iskopima neophodno je izvršiti  izradu nivelacionog rješenja i izradu Elaborata o geotehničkim uslovima izgradnje objekta . Nakon kompletiranje dokumentacije neophodne je izvršiti korekciju predmjera i predračuna radova. 
</t>
  </si>
  <si>
    <t xml:space="preserve">ZEMLJANI  RADOVI  -   OPISI  POZICIJA  </t>
  </si>
  <si>
    <t>Ručni iskop zemlje pretpostavljene  III i IV  kategorije za izradu ojačanje temelja kamenih zidova i izradu nove podne ploče. Iskop vršiti sa tačnošću obrade dna do kote za nasipanje šljunka ispod mrtve ploče .</t>
  </si>
  <si>
    <t xml:space="preserve">Iskopani materijal deponovati u blizini objekta, kako bi se kasnije upotrijebio za nasipanje. U cijenu po jed.mjere je uključeno eventualno crpljenje vode, razupiranje rovova, a sve u skladu i prema opštim uslovima i posebnim uslovima za ovu vrstu radova. Obračun po m3 iskopanog materijala u samoniklom stanju.
</t>
  </si>
  <si>
    <t xml:space="preserve">Nabavka materijala i ručno nasipanje, razastiranje i nabijanje   tamponskog sloja šljunka, unutar objekta, debljine d=15 cm ispod temeljne konstrukcije i podne ploče, do postizanja tražene zbijenosti.Obračun po m3 nasutog i nabijenog tamponskog sloja.
</t>
  </si>
  <si>
    <t>Odvoz viška materijala iz iskopa na gradsku deponiju, na daljinu do 10km. Pozicija obuhvata, utovar, odvoz , istovar i grubo planiranje na mjestu istovara. Obračun po m3 materijala u samoniklom stanju.</t>
  </si>
  <si>
    <t>ZEMLJANI RADOVI - UKUPNO</t>
  </si>
  <si>
    <t>BETONSKI  RADOVI</t>
  </si>
  <si>
    <t>BETONSKI  RADOVI    -    OPŠTI  USLOVI</t>
  </si>
  <si>
    <t>Izvođač je dužan da izvrši sve radove iz ove normne grupe, kompletno,  kako   je precizirano:   opisima   pojedinih pozicija, opštim  uslovima,  normama  GN.400  i  tehničkim propisima. Tačno prema  projektu,  statičkom  proračunu  i detaljima armature. Detalji armature su ujedno  i  planovi oplate sa  kotiranim  dimenzijama.  U  cijenu  odgovarajućih pozicija (ili  raspoređeno)  uračunati  su  i  sledeći radovi, zajedno sa materijalom, bez posebnih  napomena  u tekstu:</t>
  </si>
  <si>
    <t xml:space="preserve">/Obiljeležavanje,  snimanje  i  prenošenje  mjera  za  potrebe  radova.
</t>
  </si>
  <si>
    <t xml:space="preserve">/Ugradnja raznih potrebnih ankernih elemenata.
</t>
  </si>
  <si>
    <t xml:space="preserve">/Njega betona.
</t>
  </si>
  <si>
    <t xml:space="preserve">/Gradilišni transport.
</t>
  </si>
  <si>
    <t xml:space="preserve">Sa posebnim napomenama uz odgovarajuću poziciju cijena  uvek obuhvata i sledeće radove:
</t>
  </si>
  <si>
    <t xml:space="preserve">/Izradu, postavljanje, premiještanje i demontažu  oplate  sa odgovarajućim podupiranjem, sa utroškom rada i  materijala prema GN.601.
</t>
  </si>
  <si>
    <t xml:space="preserve">Izvođač  je  dužan  da  vodi  računa  o  ugrađivanju                     (i blagovremenoj  nabavci)  raznih vezanih  i  ankerovanih elemenata u beton, bez obzira gdje su isti kalkulisani  kao pripadajući materijal. Obaveza je izvođača da prije  početka radova utvrdi sve podatke u ovom smislu.
</t>
  </si>
  <si>
    <t xml:space="preserve">Nije  dozvoljeno  betoniranje  pod  nepovoljnim  uslovima. Upotreba aditiva proizašla iz uslova rada ili  tehnologije izvođača neće se plaćati, ako  nije  potrebno,  na  vrijeme, regulisano. Obračun  se  vrši  prema  snimljenoj  količini izvedenih radova.
</t>
  </si>
  <si>
    <t xml:space="preserve">Izvođač radova jedinačnom cijenom treba da predvidi i radove na ostvarenju veze, novih betonskih elemenata sa postojećom strukturom objekta, odnosno dodatnim neophodnim rušenjima  da bi betoniranje moglo kvalitetno da se obavi. 
</t>
  </si>
  <si>
    <t>Obaveza je izvođača da prije ugradnje betona blagovremeno o tome obavijesti nadzorni organ, kako bi mogao da se obavi pregled oplate i armature.</t>
  </si>
  <si>
    <t xml:space="preserve">BETONSKI  RADOVI    -    OPISI  POZICIJA  </t>
  </si>
  <si>
    <t>Postojeći kameni objekat - Izrada  novoprojektovane armirano betonske temeljne konstrukcije - temeljna ploča ispod kamenog zida d=45 cm, betonom MB 30 u potrebnoj ivičnoj oplati. Betoniranje se izvodi unutar objekta.</t>
  </si>
  <si>
    <t>U svemu prema statičkom proračunu i detaljima. Beton spravljati i ugrađivati po važećim tehničkim propisima za beton i armirani beton kao i opštim uslovima. U jediničnu cijenu je uračunat sav alat, materijal, transport,rad, njegovanje  i drugo, u skladu sa opštim opisom za ovu vrstu radova. Obračun po m3 ugrađenog betona zajedno sa oplatom.</t>
  </si>
  <si>
    <r>
      <t>Nadogradnja - Izrada ojačanja postojeće armirarano betonske temeljne konstrukcije. Označenu zonu dimenzija 120x300 cm, oštemati do dubine min.40 cm, ubušiti ankere R</t>
    </r>
    <r>
      <rPr>
        <sz val="10"/>
        <rFont val="Verdana"/>
        <family val="2"/>
        <charset val="238"/>
      </rPr>
      <t>Ø</t>
    </r>
    <r>
      <rPr>
        <sz val="10"/>
        <rFont val="Swis721 BT"/>
        <family val="2"/>
        <charset val="238"/>
      </rPr>
      <t>10 za SN vezu (4 kom./m2) I iste ugraditi sa Sika anchorfix 3. Prečnik rupe za ankere je 20mm, dubina rupe 20 cm. Nakon toga montirati 13RØ10/10 u gornjoj zoni u nivou podne ploče i izvršiti betoniranje odštemane zone. Prije betoniranja nanijeti sredstvo za SN vezu. Obračun po komplet gotovoj poziciji sa uračunatom ugradnjom ankera i armature.</t>
    </r>
  </si>
  <si>
    <t>Postojeći kameni objekat - Izrada armirano betonskih stubova- serklaža b/d=30/30 cm  i b/d=70/30 cm u svemu prema usvojenom statičkom proračunu i detaljima iz projekta. Cijenom po jedinici mjere obuhvaćeno je spravljanje, ugradnja, vibriranje i njegovanje betona MB30 u armirano-betonskim konstruktivnim elementima stubova presjeka do 0,40 m³/m'. Betoniranje izvoditi u glatkoj oplati sa potrebnom skelom, podupiračima, a u svemu prema statičkom računu i detaljima iz projekta.U jediničnu cijenu je uračunat sav alat, materijal,oplata, transport, rad, njegovanje  i drugo, u skladu sa opštim opisom za ovu vrstu radova. Obračun po m3 ugrađenog betona zajedno sa oplatom.</t>
  </si>
  <si>
    <t xml:space="preserve">Postojeći kameni objekat - Izrada armirano betonskih greda u svemu prema usvojenom statičkom proračunu i detaljima iz projekta. Cijenom po jedinici mjere obuhvaćeno je spravljanje, ugradnja, vibriranje i njegovanje betona MB30 u armirano-betonskim konstruktivnim elementima stubova presjeka do 0,40 m³/m'. Betoniranje izvoditi u glatkoj oplati sa potrebnom skelom, podupiračima, a u svemu prema statičkom računu i detaljima iz projekta.U jediničnu cijenu je uračunat sav alat, materijal,oplata, transport, rad, njegovanje  i drugo, u skladu sa opštim opisom za ovu vrstu radova. Obračun po m3 ugrađenog betona zajedno sa oplatom.
</t>
  </si>
  <si>
    <t>b/d=25/35 cm</t>
  </si>
  <si>
    <t>b/d=30/40 cm</t>
  </si>
  <si>
    <t>b/d=25/35 cm -serklaž u vrhu kamenog zida</t>
  </si>
  <si>
    <t xml:space="preserve">Nadogradnja - Izrada armirano betonskih greda u svemu prema usvojenom statičkom proračunu i detaljima iz projekta. Cijenom po jedinici mjere obuhvaćeno je spravljanje, ugradnja, vibriranje i njegovanje betona MB30 u armirano-betonskim konstruktivnim elementima stubova presjeka do 0,40 m³/m'. Betoniranje izvoditi u glatkoj oplati sa potrebnom skelom, podupiračima, a u svemu prema statičkom računu i detaljima iz projekta.U jediničnu cijenu je uračunat sav alat, materijal,oplata, transport, rad, njegovanje  i drugo, u skladu sa opštim opisom za ovu vrstu radova. Obračun po m3 ugrađenog betona zajedno sa oplatom.
</t>
  </si>
  <si>
    <t>b/d=40/60 cm</t>
  </si>
  <si>
    <t>b/d=20/50 cm</t>
  </si>
  <si>
    <t>b/d=20/80 cm</t>
  </si>
  <si>
    <t>b/d=20/94 cm</t>
  </si>
  <si>
    <t xml:space="preserve">Nadogradnja - Izrada armirano betonskog olučnog korita "U" preseka debljine d=8cm  prema usvojenom statičkom proračunu i detaljima iz projekta. Cijenom po jedinici mjere obuhvaćeno je spravljanje, ugradnja, vibriranje i njegovanje betona MB30 u armirano-betonskim konstruktivnim elementima stubova presjeka do 0,40 m³/m'. Betoniranje izvoditi u glatkoj oplati sa potrebnom skelom, podupiračima, a u svemu prema statičkom računu i detaljima iz projekta.U jediničnu cijenu je uračunat sav alat, materijal,oplata, transport, rad, njegovanje  i drugo, u skladu sa opštim opisom za ovu vrstu radova. Obračun po m3 ugrađenog betona zajedno sa oplatom.
</t>
  </si>
  <si>
    <t>Bušenje rupa I ugradnja ankera za nastavak armature armirano betonskih zidova sa zavarivanjem nastavaka armature. Obračun po komadu.</t>
  </si>
  <si>
    <t>Nadogradnja - Izrada armiranobetonskih zidnih platana d=20 cm, u potrebnoj oplati u svemu prema usvojenom statičkom proračunu i detaljima iz projekta. Cijenom po jedinici mjere obuhvaćeno je. spravljanje, ugradnja, vibriranje i njegovanje betona MB30. Betoniranje izvoditi u glatkoj oplati sa potrebnom skelom, a u svemu prema statičkom računu i detaljima iz projekta.U jediničnu cijenu je uračunat sav alat, materijal,oplata, transport,rad, njegovanje  i drugo, u skladu sa opštim opisom za ovu vrstu radova. Obračun po m3 ugrađenog betona zajedno sa oplatom.</t>
  </si>
  <si>
    <t>Postojeći kameni objekat - Izrada armirano betonskih ploča d=15 cm (međuspratnea ploča) u svemu prema usvojenom statičkom proračunu.Cijenom po jedinici mjere obuhvaćeno je  spravljanje, ugradnja, vibriranje i njegovanje betona MB30. Betoniranje izvoditi u glatkoj oplati sa potrebnom skelom, podupiračima i neophodnim razupiranjem, a u svemu prema statičkom proračunu i detaljima iz projekta.U jediničnu cijenu je uračunat sav alat, materijal,oplata, transport,rad, njegovanje  i drugo, u skladu sa opštim opisom za ovu vrstu radova. Obračun po m2 gotove ploče.</t>
  </si>
  <si>
    <t>Nadogradnja - Izrada armirano betonskih ploča d=14 cm (međuspratne ploče) u svemu prema usvojenom statičkom proračunu. Cijenom po jedinici mjere obuhvaćeno je  spravljanje, ugradnja, vibriranje i njegovanje betona MB30. Betoniranje izvoditi u glatkoj oplati sa potrebnom skelom, podupiračima i neophodnim razupiranjem, a u svemu prema statičkom proračunu i detaljima iz projekta.U jediničnu cijenu je uračunat sav alat, materijal,oplata, transport,rad, njegovanje  i drugo, u skladu sa opštim opisom za ovu vrstu radova. Obračun po m2 gotove ploče.</t>
  </si>
  <si>
    <t>Nadogradnja - Izrada armirano betonskih ploča d=20 cm (krovna tavanica) u svemu prema usvojenom statičkom proračunu. Cijenom po jedinici mjere obuhvaćeno je  spravljanje, ugradnja, vibriranje i njegovanje betona MB30. Betoniranje izvoditi u glatkoj oplati sa potrebnom skelom, podupiračima i neophodnim razupiranjem, a u svemu prema statičkom proračunu i detaljima iz projekta.U jediničnu cijenu je uračunat sav alat, materijal,oplata, transport,rad, njegovanje  i drugo, u skladu sa opštim opisom za ovu vrstu radova. Obračun po m2 gotove ploče.</t>
  </si>
  <si>
    <t>Doplata za ugradnju injekcione smjese u zonama primjetnih prslina i pukotina, kojom se popunjavaju vidljive pukotine kao i unutrašnje pukotine i međuprostori između kamena u zidovima debljine d=55 cm. Za injekcione mase koristi materijal otporan na sulfate,sa min pritisnom čvrstoćom na 28 dana u iznosu 18MPa, minimalnom athezionom čvrstoćom za kamen i beton u iznosu 1MPa. Pretpostavlja se obrada površine zidova od 30%. Obračun po m2 obrađene površine zida.</t>
  </si>
  <si>
    <t>Nadogradnja - Masinsko stokovanje (peskarenje) gornje povrsine ploce, odstranjivanje svih slojeva poda nevezanih  delova betona.Izduvavanje povrsina na kojima je izvrseno stokovanje kompresorom ili industrijskim usisivacem. Prosecna adheziona zatezna cvrstoca pripremljene betonskepodloge treba da bude 2,0N/mm2 , min 1.5/mm2. Obracun po m2 obradjenog betona.</t>
  </si>
  <si>
    <t>Nadogradnja - Očišcene betonske površine moraju se  obraditi dvokomonentnim epoksidnim malterom povrsina koju treba obraditi je : širina trake i jos sa obe strane po 3cm  sa punilom SIKADUR 31. Sva ulegnuca moraju se popuniti sa tačnošću ±0.5mm,i to po celoj dužini gde se postavljaju karbonske trake . Potrosnja SIKADUR 31 1.7 kg/m2. Cena uklju;uje nabavku i ugradnju prema opisu. Obračun po kg.</t>
  </si>
  <si>
    <t>Nadogradnja - Nabavka materijala za lepljenje karbonskih lamela (traka) "Sika Dur30"(dvokomponentni epoksidni lepak) na svim površinama gde se lepe karbonske lamele. Potrosnja lepka 0.25-0.35 kg/m1. Obračun po kg.</t>
  </si>
  <si>
    <t>Nadogradnja - Nabavka,krojenje i lepljenje karbonske lamele sa strukturama ojacanja 5cm."Sika Carbodur S512". Trake se lepe prema rasporedu datom na crtežu. Obracun po m1 trake.</t>
  </si>
  <si>
    <t xml:space="preserve">BETONSKI  RADOVI  - UKUPNO </t>
  </si>
  <si>
    <t>ARMIRAČKI RADOVI</t>
  </si>
  <si>
    <t>ARMIRAČKI  RADOVI    -    OPŠTI  USLOVI</t>
  </si>
  <si>
    <t xml:space="preserve">Armatura se ispravlja siječe  i savija ručno ili mašinskim putem.Pod ručnom izradom se podrazumijeva:ispravljanje ručnim granikom, sječenje pokretnim ili stabilnim makazama i drugim alatom i savijanje na armiračkom stolu ručnim alatom.
</t>
  </si>
  <si>
    <t>Pod mašinskom izradom podrazumijeva se :ispravljanje granikom na električni pogon, sječenje mašinom na elek.pogon, savijanje mašinom za savijanje na elek. pogon.Armatura spremna za postavljanje mora biti čista bez rđe i prljavštine i ovaj rad ukoliko se mora obaviti ne plaća se posebno.Obračun po 1kg ugrađene armature računate po teoretskim težinama i dužinama armaturnog nacrta.</t>
  </si>
  <si>
    <t xml:space="preserve">ARMIRAČKI  RADOVI    -    OPISI  POZICIJA  </t>
  </si>
  <si>
    <t>Nabavka, transport, izvlačenje, ispravljanje, razmjeravanje, obilježavanje, sječenje, savijanje, montaža, vezivanje i ugradnja u svemu prema projektnoj dokumentaciji, statičkom proračunu, detaljima, odnosno planu armature i obezbjeđenje t.j. zaštitu do betoniranja cjelokupne armature.</t>
  </si>
  <si>
    <t>RA 400/500</t>
  </si>
  <si>
    <t>MA 500/560</t>
  </si>
  <si>
    <t xml:space="preserve">ARMIRAČKI  RADOVI  - UKUPNO </t>
  </si>
  <si>
    <t>ZIDARSKI  RADOVI</t>
  </si>
  <si>
    <t>ZIDARSKI  RADOVI    -    OPŠTI  USLOVI</t>
  </si>
  <si>
    <t>Zidarske radove izvesti u svemu prema projektu.Eventualne izmjene materijala ili način izvođenja tokom gradnje moraju se izvršiti isključivo pismenim dogovorom sa Projektantom i Nadzornim organom.</t>
  </si>
  <si>
    <t>Opeka za zidanje mora biti kvalitetna,i odgovarati propisima JUS-a.Zidati treba u potpuno horizontalnim redovima sa spojnicama debljine 1cm ispunjenim malterom. Malter mora odgovarati tačno razmjeri po količinama materijala označenim  u pozicijama, a čvstoća i kvalitet mora odgovarati propisima JUS-a. Pijesak mora biti čist bez organskih primjesa. Kreč mora biti dobar i propisno odležan, i kvalitet mora odgovarati JUS-u.Svježe zidove treba zaštititi od uticaja visoke i niske temperature i atmosferskih nepogoda. Malterisanje zidova vršiti u pogodno vrijeme i kad su potpuno suvi.Prije početka malterisanja opeke na zidovima moraju biti čiste a fuge udubljene kako bi malter bolje vezao za zid. Posebnu pažnju treba obradititi betonskim površinama-one se prethodno moraju dobro očistiti i naprskati cementnim mlijekom. Sve omalterisane površine moraju biti ravne i glatke, bez udubljenja i ispupčenja, a ivice pravilne.</t>
  </si>
  <si>
    <t>Svi malteri moraju biti spravljani kako to predviđaju date razmjere, dobro izmješani do kompaktnosti i bez primjesa koje ne pripadaju malterima.</t>
  </si>
  <si>
    <t>Izvođač je dužan  da  izvrši  sve  radove  iz  ove  normne grupe kompletno, kako je  precizirano:  opisima  pojedinih pozicija, opštim  uslovima,  normama  GN.301  i  tehničkim propisima, tačno prema projektu, kao i Opštim tehničkim uslovima koji su deo ovog projekta.</t>
  </si>
  <si>
    <t>U  cijenu  odgovarajućih  pozicija  (ili   raspoređeno) uračunati su i sledeći radovi, zajedno sa materijalom, bez posebnih napomena u tekstu:</t>
  </si>
  <si>
    <t>Obilježavanje,  snimanje  i  prenošenje  mjera  za  potrebe  radova.</t>
  </si>
  <si>
    <t>Gradilišni transport.</t>
  </si>
  <si>
    <t>Izrada, postavljanje i premještanje skela potrebnih za rad  sa utroškom materijala prema GN.601.</t>
  </si>
  <si>
    <t>Obračun  se  vrši  prema  snimljenoj  količini   izvedenih radova.</t>
  </si>
  <si>
    <t xml:space="preserve">ZIDARSKI  RADOVI    -   OPISI  POZICIJA  </t>
  </si>
  <si>
    <t xml:space="preserve">Zidanje unurtašnjih zidova glinenim šupljim blokovima 19/19/25, debljine zida d=20 cm u produžnom malteru 1:2:6 . Obračun po m3  ozidanog zida sa odbijanjem svih otvora. </t>
  </si>
  <si>
    <r>
      <t>NAPOMENA:</t>
    </r>
    <r>
      <rPr>
        <sz val="10"/>
        <rFont val="Swis721 BT"/>
        <family val="2"/>
        <charset val="238"/>
      </rPr>
      <t xml:space="preserve"> Jedinične cijene pozicija obuhvataju izradu betonskih horizontalnih, kosih i vertikalnih serklaža u potrebnoj oplati u zidanim zidovima. Dimenzije poprečnog presjeka su 20x20cm. Horizontalni serklaži moraju se izvesti u svim zidanim zidovima čija slobodna visina prelazi 3,5m na visini 2,4m od podne ploče, u vrhovima parapetnih zidova, kosi na nivoima stepenišnih ploča, a vertikalni na svim spojevima zidanih zidova i u zidovima čija slobodna dužina prelazi 3,0m. Serklaži se armiraju sa ±2RØ12 i UØ8/25cm.</t>
    </r>
  </si>
  <si>
    <t>prizemlje</t>
  </si>
  <si>
    <t>1. sprat</t>
  </si>
  <si>
    <t>2. sprat</t>
  </si>
  <si>
    <t>Zidanje unutrašnjih pregrada zidova šupljom (trokanalnom)  opekom, d=10 cm, u produžnom malteru 1:2:6. U zidovima izraditi horizontalne i vertikalne armirano betonske serklaže MB-20, armaturom ± 2 Ø10, UZ 6/20 cm. Horizontalne serklaže izraditi u svim zidovima u visini otvora za vrata. Vertikalne serklaže izraditi sa strane svih otvora za vrata gdje je profil malog presjeka da bi ostao u opeci. Sve serklaže povezati i međusobno  i sa arm.bet. konstrukcijom. Presjek serklaža  je 10 x min.20cm. Serklaži se ne obračunavaju posebno već ulaze u jedinačnu cijenu zida zajedno sa oplatom i armaturom. Količinom je obuhvaćeno i zaziđivanje otvora. Obračun po m2 ozidanog zida sa odbijanjem svih otvora.</t>
  </si>
  <si>
    <t>Malterisanje svih unutrašnjih zidova produžnim malterom 1:2:6 u dva sloja sa prethodnim čišćenjem i pačokiranjem površina i postavljenim ivičnim pocinčanim lajsnama. Pijesak za spravljanje maltera od prosejanog šljunka krupnoće od 0-4 mm. Omalterisane površine moraju biti ravne, glatke, sa oštrim ivicama i bez gromuljica kreča i drugih materija koje su podložne bubrenju. Obrada špaletni oko otvora je obuhvaćena ovom pozicijom i neće se posebno obračunavati. Obračun po m2 malterisanog zida sa odbijanjem otvora. U cijenu ulazi sav potreban materijal sa lajsnama, transport, skela i rad. Količinom je obuhvaćeno i malterisanje kamenog nadzitka.</t>
  </si>
  <si>
    <t>Mašinsko malterisanje svih unutrašnjih plafona stepeništa i kosih ploča  produžnim malterom 1:2:6 u dva sloja sa prethodnim čišćenjem i pačokiranjem površina.Pijesak za spravljanje maltera od prosejanog šljunka krupnoće od 0-4 mm. Omalterisane površine moraju biti ravne, glatke, sa oštrim ivicama i bez gromuljica kreča i drugih materija koje su podložne bubrenju. Obračun po m2 malterisanog plafona. U cijenu ulazi sav potreban materijal sa lajsnama, transport, skela i rad.</t>
  </si>
  <si>
    <t xml:space="preserve">Izrada podloge za plivajuci pod (EPOKSIDNI POD) u sledecim slojevima odozdo:
 - 1x sloj  azmafona d=2 cm,
 - 1x tvrda PVC folija kao zaštita
 - 1x cementna kosuljica  debljine d=5 cm, armirana po sredini debljine mrezama tipa MV (zice Fi 2 mm sa okcima 50/50 mm), zavrsnu povrsinu fino isperdasiti. Po obimu prostorija kosuljicu odvojiti od zidova uloskom od stirodura d=2 cm. Obračun po m2.
</t>
  </si>
  <si>
    <t xml:space="preserve">Izrada podloge za plivajuci pod (PARKET) u sledecim slojevima odozdo:
 - 1x sloj  azmafona d=2 cm,
 - 1x tvrda PVC folija kao zaštita
 - 1x cementna kosuljica  debljine d=4 cm, armirana po sredini debljine mrezama tipa MV (zice Fi 2 mm sa okcima 50/50 mm), zavrsnu povrsinu fino isperdasiti. Po obimu prostorija kosuljicu odvojiti od zidova uloskom od stirodura d=2 cm. Obračun po m2.
</t>
  </si>
  <si>
    <t>Izrada podloge za plivajuci pod (KERAMIKA) u sledecim slojevima odozdo:
 - 1x sloj  azmafona d=2 cm,
 - 1x tvrda PVC folija kao zaštita
 - 1x cementna kosuljica  debljine d=4 cm, armirana po sredini debljine mrezama tipa MV (zice Fi 2 mm sa okcima 50/50 mm), zavrsnu povrsinu fino isperdasiti. Po obimu prostorija kosuljicu odvojiti od zidova uloskom od stirodura d=2 cm. Obračun po m2.</t>
  </si>
  <si>
    <t xml:space="preserve">ZIDARSKI  RADOVI  - UKUPNO </t>
  </si>
  <si>
    <t>IZOLATERSKI  RADOVI</t>
  </si>
  <si>
    <t>IZOLATERSKI  RADOVI  -  OPŠTI  USLOVI</t>
  </si>
  <si>
    <t xml:space="preserve">Izvođač je dužan da izvede sve radove iz ove normne grupe, kompletno,  kako   je precizirano:   opisima   pojedinih pozicija,opštim uslovima, normama   TU.XV.,   JUS.U.M3   i tehničkim propisima. Tačno prema projektu.
</t>
  </si>
  <si>
    <t xml:space="preserve">U cijenu odgovarajućih pozicija (ili  rasporđeno)  uračunati su i sledeći radovi, zajedno sa materijalom, bez  posebnih napomena u tekstu:
</t>
  </si>
  <si>
    <t xml:space="preserve">Obilježavanje,  snimanje  i  prenošenje  mjera  za  potrebe  radova.
</t>
  </si>
  <si>
    <t xml:space="preserve">Izrada, montaža, premještanje i demontaža skele za potrebe  radova prema GN.601.
</t>
  </si>
  <si>
    <t xml:space="preserve">Gradilišni transport.
</t>
  </si>
  <si>
    <t>IZOLATERSKI  RADOVI  -  OPISI  POZICIJA</t>
  </si>
  <si>
    <t>Izrada horizontalne hidroizolacije ploča objekta sa SikaLASTIC 200W®. Gotov (spreman) za upotrebu, jednokomponentni, bez sadržaja rastvarača, tečni hidroizolacioni proizvod, koji formira vodonepropusnu, fleksibilnu membranu otpornu na stvaranje pukotina ispod čvrstog zaštitnog sloja. Tečna, elastična hidroizolaciona membrana za unutrašnju primenu.</t>
  </si>
  <si>
    <t xml:space="preserve">Podloga mora biti u svemu pripremljena prema savetu proizvođača izabrane hidroizolacije. Popravke podloge, ispunjavanje pukotina/pora i izravnavanje površine mora se izvesti upotrebom odgovarajućeg proizvoda iz Sika MonoTop®, SikaTop® I SikaDur® palete proizvoda. </t>
  </si>
  <si>
    <t xml:space="preserve">Hidroizolaciju podići uz zidove za min.15 cm. Obračun po m2 osnove, podizanje uz zidove uračunati u cenu.Cijena obuhvata sav rad i materijal po opisu I uputstvu proizvođača (pripremu podloge, nanošenje upotrebu specifičnog materijala na spojevima horizontalne i vertikalne HI, dilatacione spojnice i sl). 
</t>
  </si>
  <si>
    <t>Napomena: Sva preklapanja HI uracunati u jedinicnu cijenu radova. Posebnu pažnju obratiti na spojeve horizontalne i vertikalne hidroizolacije.</t>
  </si>
  <si>
    <t>potkrovlje</t>
  </si>
  <si>
    <t>Ugradnja unutrašnje i vanjske folije oko fasadnih otvora tipa Illbruck ME501 TwinAktiv u svemu prema standardu RAL ugradnje. Folija se sastoji se od polietilenskog kopolimerskog filma s flizelinom. Učvršćenje na profilu i na zidu odvija se pomoću lijepljenja s Illbruck SP025   prozorskim folijskim ljepilom Eko/ illbruck PU425. Obračun po m1.</t>
  </si>
  <si>
    <t xml:space="preserve">Izrada hidroizolacije olučnog korita, zajedno sa hidroizolacijom  i zidova atika trakom KONDOR 4 (ili slično) sa zavarivanjem spojeva preko prethodno nanešenog hladnog premaza bitulta.  
</t>
  </si>
  <si>
    <t>Napomena: Sva preklapanja i podizanje HI uz zidove uracunati u jedinicnu cijenu radova. Cijenom obuhvatiti izradu holkela. Posebnu pažnju obratiti na spojeve horizontalne i vertikalne hidroizolacije.</t>
  </si>
  <si>
    <t>Doplata za izradu sloja za pad u olučnom koritu od PERLIT betona d=4+ cm. Obračun po m2.</t>
  </si>
  <si>
    <t xml:space="preserve">Ugradnja termoizolacije krova ispod spuštenog plafona u potkrovlju tvrdopresovanom  mineralnom vunom debljine d=5 cm upakovane u PVC foliju. </t>
  </si>
  <si>
    <t xml:space="preserve">Obračun je po m2 izvedene termoizolacije.
</t>
  </si>
  <si>
    <t xml:space="preserve">Nabavka materijala i postavljanje vodo nepropusne folije preko daščanog poda na krovu objekta. </t>
  </si>
  <si>
    <t>Obračun po m2. Cijena obuhvata sav rad i materijal po opisu.</t>
  </si>
  <si>
    <t xml:space="preserve">IZOLATERSKI  RADOVI  - UKUPNO </t>
  </si>
  <si>
    <t>TESARSKI RADOVI</t>
  </si>
  <si>
    <t>TESARSKI RADOVI - OPŠTI  USLOVI</t>
  </si>
  <si>
    <t>Sve radove izvesti od zdrave i suve piljene građe(jelovina, borovina i sl. ), a prema opisu dotične stavke u troškovniku.Upotrijebljena građa mora odgovarati propisima JUS-a D.A O. 020. Krovnu konstrukciju izvesti od odgovarajućih profila građe  tačno po projektu sa svim naznačenim okovom, spojevima i sidrenjem. Sve više radnje koje neće biti na taj način utrvrdjene, neće se priznati u obračunu.</t>
  </si>
  <si>
    <t>Letvisanje krova izvesti od odgovarajućih letava, odnosno gredica.Krovna konstrukcija se obračunava po m2 horizontalne projekcije, a letvisanje iste po m2 projekcije na kosinu krova.</t>
  </si>
  <si>
    <t xml:space="preserve"> TESARSKI RADOVI - OPISI  POZICIJA</t>
  </si>
  <si>
    <t xml:space="preserve">Izrada drvene krovne konstrukcije zajedno sa letvisanjem krova , sve spremno za pokrivanje kanalicom sledecim redosledom odozdo:
</t>
  </si>
  <si>
    <t xml:space="preserve">- drvena krovna konstrukcija prema projektu,                               
- podascanje OSB pločama 18 cm.                                         - podužne letve 5/3cm                                    
- poprecne letve 5/3 kovanim na razmaku za pokrivanje kanalicom.  Obračun je po m2 osnove krova , a cijena obuhvata sav rad i materijal računajući i premaze za inpregnaciju.
</t>
  </si>
  <si>
    <t xml:space="preserve">TESARSKI RADOVI  - UKUPNO </t>
  </si>
  <si>
    <t>KROVOPOKRIVAČKI RADOVI</t>
  </si>
  <si>
    <t xml:space="preserve"> KROVOPOKRIVAČKI RADOVI - OPŠTI  USLOVI</t>
  </si>
  <si>
    <t>Sve radove na krovnim površinama izvesti u svemu prema priloženim detaljima u projektu sa kvalitetnim materijalom.Pod ovim radovima obuhvaćena je izrada završnog dijela sloja prohodnih i neprohodnih krovova.</t>
  </si>
  <si>
    <t>Cijenom je obuhvaćena nabavk i ugradnja svih potrebnih materijala, pomoćnih elemenata i alata za izradu ovih radova. Svi radovi koji prethode izradi krovnih radova moraju se izvesti odgovarajućim redosljedom na način kako je to projektom predviđeno.</t>
  </si>
  <si>
    <t xml:space="preserve">Prije početka izvođenja krovnih radova mora se izvršiti kontrola i provjera ispravnosti izvedenih radova koji bi mogli uticati na stabilnost, kvalitet i trajnost ugrađeng materijala i nalaze unijeti u građevinski dnevnik. Svu zdravu kanalicu sačuvati i ugraditi.
</t>
  </si>
  <si>
    <t>Svi materijali predviđeni za obradu krovnih ravni moraju biti ispravni i po svom sastavu, fizičko-mehaničkim osobinama, obliku i boji odgovarati projektovanim uslovima.</t>
  </si>
  <si>
    <t>Za sav materijal ugrađen na krovnim površinama obavezno priložiti odgovarajuće ateste od proizvođača.</t>
  </si>
  <si>
    <t>Neophodno je da radove na krovnim površinama izvodi organizacija specijalizovana za ovu vrstu radova.</t>
  </si>
  <si>
    <r>
      <t>Obrčun za ove radove vrši se po m2/m1</t>
    </r>
    <r>
      <rPr>
        <vertAlign val="superscript"/>
        <sz val="10"/>
        <rFont val="Swis721 BT"/>
        <family val="2"/>
        <charset val="238"/>
      </rPr>
      <t xml:space="preserve"> </t>
    </r>
    <r>
      <rPr>
        <sz val="10"/>
        <rFont val="Swis721 BT"/>
        <family val="2"/>
        <charset val="238"/>
      </rPr>
      <t>izvedenih radova pokrivanja.</t>
    </r>
  </si>
  <si>
    <t xml:space="preserve"> KROVOPOKRIVAČKI RADOVI - OPISI  POZICIJA</t>
  </si>
  <si>
    <r>
      <t>Pokrivanje krovnih površina kanalicom  u svemu prema detaljima iz projekta i prema uputstvu proizvođača.   Horizontalni, početni i svaki treći red kanalice ankerovati za štafne hafterima od pocinkovanog lima. Kanalicu pažljivo uglaviti jednu preko druge. Kanalicu gornjeg reda postaviti preko sloja gustog produžnog maltera. Prostor između donjih kanalica mora ostati čist radi strujanja vazduha i privremenog oticanja vode u slučaju oštećenja krovnog pokrivaĉa. Nagib krova 22.60°, 26° i 30</t>
    </r>
    <r>
      <rPr>
        <sz val="10"/>
        <rFont val="Symbol"/>
        <family val="1"/>
        <charset val="2"/>
      </rPr>
      <t>°</t>
    </r>
    <r>
      <rPr>
        <sz val="10"/>
        <rFont val="Swis721 BT"/>
        <family val="2"/>
        <charset val="238"/>
      </rPr>
      <t xml:space="preserve">. Obračun po m2 pokrivene površine - računato u nagibu. U cijenu uračunati i postavljnje sljemenjaka u cementnom malteru na sljemenu krova.
</t>
    </r>
  </si>
  <si>
    <t>KROVOPOKRIVAČKI  RADOVI   -   UKUPNO</t>
  </si>
  <si>
    <t>A.</t>
  </si>
  <si>
    <t>UKUPNO GRADJEVINSKI RADOVI</t>
  </si>
  <si>
    <t>ZANATSKI RADOVI</t>
  </si>
  <si>
    <t xml:space="preserve">LIMARSKI  RADOVI </t>
  </si>
  <si>
    <t>LIMARSKI RADOVI - OPŠTI USLOVI</t>
  </si>
  <si>
    <t xml:space="preserve">Izvođač je dužan da izvrši sve radove iz ove normne grupe, kompletno,  kako   je precizirano:   opisima   pojedinih pozicija, opštim uslovima, normama  TU.XVII.  JUS.C.B4.081 </t>
  </si>
  <si>
    <t>JUS.C.E4.02  i tehničkim propisima. Tačno prema projektu.  U cijenu odgovarajućih pozicija (ili raspoređeno)  uračunati su i sledeći radovi, zajedno sa materijalom, bez  posebnih napomena u tekstu:</t>
  </si>
  <si>
    <t xml:space="preserve">Obiljžavanje,  snimanje  i  prenošenje  mjera  za   potrebe  radova.
</t>
  </si>
  <si>
    <t xml:space="preserve">Formiranje potrebnih prevoja i okapnica, svi vezni, spojni i pomoćni materijali.
</t>
  </si>
  <si>
    <t xml:space="preserve">Izrada, postavljanje, premještanje i  demontaža  skele  za  potrebe radova prema GN.601. 
</t>
  </si>
  <si>
    <t>Prije početka limarskih radova svi prethodni građevinski radovi moraju biti završeni kako bi se limarski radovi odvijali u normalnim uslovima. Gvozdeni djelovi koji dolaze u neposredan dodir sa površinom od pocinčanog lima moraju biti pocinčani odnosno izolovani olovnim limom. Ekseri i zakivci moraju biti od istog materijala kao i lim. Sve podloge preko kojih se postavlja lim moraju biti ravne i pripremljene za rad, kod podloga od betona i maltera moraju biti postavljene drvene paknice na određenom rasponu kao i krovna lepenka što se obračunava posebno. Nitovanje i lemljenje vršiti  kod krovova kod kojih se zahtijeva potpuna vodonepropustljivost. Sve opšivke šire od 50cm moraju biti snadbjevene trapezastim drvenim paknicama na razmaku od 50 cm. Širine pokrivke do 50cm nitovati i letovati. Sve okapnice izraditi širine 3cm odmaknute od zida 4cm, ivice pritegnuti uza zid pocinkovanom žicom i ekserom na razmaku od 25cm. Kod širine preko 50cm učvršćenje vršiti na sredini zida. Kod prozorskih solbanaka lim poviti najmanje 4cm i prikovati ekserčićima na razmaku do 5cm.</t>
  </si>
  <si>
    <t>LIMARSKI RADOVI - OPISI  POZICIJA</t>
  </si>
  <si>
    <t xml:space="preserve">Izrada i montaža  olučnih vertikala presjeka Ø100 mm od  fabrički bojenog pocinčanog plastificiranog lima d=0.68mm, u boji po izboru projektanta. Olučne cijevi potrebno je izvesti sa svim potrebnim ankerima i obujmicama, sa svim potrebnim veznim i spojnim materijalom.Obračun po m1 izvedenog oluka, zajedno sa  horizontalnom cevi za vezu sa slivnikom, komplatno sa svim veznim i spojnim materijalom.   
</t>
  </si>
  <si>
    <t xml:space="preserve">Izrada horizontalnog visećeg  oluka od  fabrički bojenog pocinčanog plastificiranog lima d=0.68mm, u boji po izboru projektanta. Cena uključuje sav sitni spojni materijal, kao pripremu podloge i  vezivanje kompletno prema normativu.  Obračun po m1, date razvijene širine lima sa podkonstrukcijom oluka komplatno sa svim veznim i spojnim materijalom.  Razvijena širina lima 500mm (od čega je uvodni lim 200mm).
</t>
  </si>
  <si>
    <t xml:space="preserve">Nabavka materijala i izrada limenih opšiva armirano betonskog olučnog korita, čeličnim pocinčanim  limom d=0.55mm, fabrički bojenim  poliesterskom bojom. Cijena uključuje rezanje arm. betonskog zida, ugradnju lajsne i zaptivanje spoja trajno elastičnim vodootpornim silikonom.Cijena  uključuje sav sitni spojni materijal, kao i izradu podloge nosača i sl., tj. svega potrebnog za kvalitetnu ugradnju opšiva.  Razvijena širina lima do 700mm.     </t>
  </si>
  <si>
    <t xml:space="preserve">Nabavka materijala i izrada limenih opšiva zidova krovne "badže", čeličnim pocinčanim  limom d=0.55mm, fabrički bojenim  poliesterskom bojom. Cijena uključuje rezanje arm. betonskog zida, ugradnju lajsne i zaptivanje spoja trajno elastičnim vodootpornim silikonom.Cijena  uključuje sav sitni spojni materijal, kao i izradu podloge nosača i sl., tj. svega potrebnog za kvalitetnu ugradnju opšiva.  Razvijena širina lima do 500mm.     </t>
  </si>
  <si>
    <t xml:space="preserve">Nabavka materijala i montaža limenih kazančića kao spoja horizontalnog i vertikalnog odvoda vode, tj prodora. Spojeve i falceve obraditi sa posebnom pažnjom i uz obavezno praćenje nadzora. Obračun po kom.
</t>
  </si>
  <si>
    <t>LIMARSKI  RADOVI - UKUPNO</t>
  </si>
  <si>
    <t>BRAVARSKI RADOVI</t>
  </si>
  <si>
    <t xml:space="preserve">Nabavka i ugradnja unutrasnje bravarije. </t>
  </si>
  <si>
    <t xml:space="preserve">- Sve mjere provjeriti na licu mjesta.
</t>
  </si>
  <si>
    <t xml:space="preserve">- Izvodi se prema radioničkim crtežima 
  izvodjača, uz saglasnost projektanta.
- Zvučna zaštita POS prema JUS-u i 
  tehničkim standardima za I klasu zaštite.
</t>
  </si>
  <si>
    <t>Obračun po komadu, a cijena obuhvata sve iz opisa: nabavku materijala,izradu,transport i ugradnju sa okovom i blind ramom.  Mjere uzeti na licu mjesta.</t>
  </si>
  <si>
    <t>Vrata.</t>
  </si>
  <si>
    <t>Jednokrilna vrata.</t>
  </si>
  <si>
    <t>Dovratnik od čeličnih kutija, pričvršćen za zid čeličnim ankerima na dovoljanbroj mesta, po svim stranama bez mogućnosti pomeranja. Spoj profila i zida dobro zaptiven odgovarajućim trajno elastičnim materijalom i pokriven je pokrivnom lajsnom i pervajzom. KRILO vrata je od čeličnih kutijastih profila,sa dijagonalnim ukrućenjem i ojačanjem za bravu i šarke, obostrano obloženo ravnim čelicnim limom d=1.5mm, bez vidnih varova i šrafova.  Završna obrada je zaštitni premaz i boja za metal u dva sloja. Vrata se na gradilište donose finalno obradjena i upakovana.</t>
  </si>
  <si>
    <t>Vrata snabdjeti svim potrebnim okovima za pravilno funkcionisanje, tri šarke po visini krila. Sa strane sa koje je planirana evakuacija vrata su opremljena panic bar kvakom, kao na priloženoj shemi Uz vrata predvidjeti podni ili zidni gumeni odbojnik, u zavisnosti od pozicije kao i mehanizam za automatsko zatvaranje vrata. Vrata opremiti cilindricnom bravom.</t>
  </si>
  <si>
    <r>
      <t>Oznaka u projektu</t>
    </r>
    <r>
      <rPr>
        <b/>
        <sz val="10"/>
        <rFont val="Swis721 BT"/>
        <family val="2"/>
        <charset val="238"/>
      </rPr>
      <t xml:space="preserve"> V1</t>
    </r>
  </si>
  <si>
    <t>Zidarska mjera otvora 90/210cm</t>
  </si>
  <si>
    <t xml:space="preserve">Jednokrilna protivpožarna vrata u svemu prema važećim protivpožarnim uslovima i standardima za traženo vreme zaštite u PP projektu. </t>
  </si>
  <si>
    <t>Vrata u svemu prema proizvodjaču protivpožarnih vrata. Dovratnik od čeličnih kutija, pričvršćen za zid čeličnim ankerima na dovoljanbroj mesta, po svim stranama bez mogućnosti pomeranja, sa umetnutimprotivpožarnim i protivdimnim samogasivim gumenim trakama za dvostruko naleganje krila. Spoj profila i zida dobro zaptiven odgovarajućim trajno elastičnim materijalom, otpornim na požar i pokriven je pokrivnom lajsnom i pervajzom (usvemu prema proizvodjaču protivpožarnih vrata). KRILO vrata je od čeličnih kutijastih profila,sa dijagonalnim ukrućenjem i ojačanjem za bravu i šarke, obostrano obloženo ravnim čelicnim limom i protivpožarnim staklom tražene vatrootpornosti d=1.5mm, bez vidnih varova i šrafova. Ispunjeno je vatrootpornim materijalom - mineralnom vunom u punoj širini krila. Završna obrada je zaštitni premaz i boja za metal u dva sloja. Zvučna zaštita vrata iznosi 20-24dB.Vatrootpornost 90 min. Vrata se na gradilište donose finalno obradjena i upakovana.</t>
  </si>
  <si>
    <t>Vrata snabdjeti svim potrebnim okovima za pravilno funkcionisanje, tri šarke po visini krila. Vrata su obostrano opremljena kvakom. Uz vrata predvidjeti podni ili zidni gumeni odbojnik, u zavisnosti od pozicije kao i mehanizam za automatsko zatvaranje vrata. Vrata opremiti cilindricnom bravom.</t>
  </si>
  <si>
    <r>
      <t>Oznaka u projektu</t>
    </r>
    <r>
      <rPr>
        <b/>
        <sz val="10"/>
        <rFont val="Swis721 BT"/>
        <family val="2"/>
        <charset val="238"/>
      </rPr>
      <t xml:space="preserve"> V2</t>
    </r>
  </si>
  <si>
    <t>Zidarska mjera otvora 92/210cm</t>
  </si>
  <si>
    <r>
      <t>Oznaka u projektu</t>
    </r>
    <r>
      <rPr>
        <b/>
        <sz val="10"/>
        <rFont val="Swis721 BT"/>
        <family val="2"/>
        <charset val="238"/>
      </rPr>
      <t xml:space="preserve"> V3-V6</t>
    </r>
  </si>
  <si>
    <t>Zidarska mjera otvora 100/210cm</t>
  </si>
  <si>
    <t>Jednokrilna unutrašnja vrata.</t>
  </si>
  <si>
    <t>Štok i krilo unutrašnjih vrata predviđen je u kombinaciji vlagootpornog medijapana na metalnoj potkonstrikciji. Sa unutrasnje i bocnih strana medijapan tretiran poliuretanskom bojom zbog vlage. Sa spoljašnje strane obloga od HPL ploca ,vlagootpornih u izvedbi Fundermax-a (Max Comapct Exterior) ili slično. Štok vrata je pričvršćen za zid ankerima-flahovima, vijcima na dovoljan broj mjesta po svim stranama bez mogućnosti pomjeranja. Spoj štoka i zida sa unutrašnje strane pokriven je lajsnom - pervajzom od 70 mm. Štok, lajsna i krilo u svemu prema RAL karti, po izboru projektanta i investitora. Zvučna zaštita vrata sa krilom iznosi 20-24 dB. Vrata se na gradilište donose, finalno obrađena i upakovana.</t>
  </si>
  <si>
    <t>Vrata snabdjeti svim potrebnim okovima za pravilno funkcionisanje, tri šarke po visini krila (obratiti paznju na tezinu obloge). Sa unutrasnje strane vrata su opremljena samo rukohvatom, a sa spoljne se vrata otvaraju pritiskom na polje obloženo crnim mat al. limom d=1mm kao na priloženoj shemi Uz vrata predvidjeti podni ili zidni gumeni odbojnik, u zavisnosti od pozicije kao i mehanizam za automatsko zatvaranje vrata. Vrata opremiti bravom sa valjkom i oznakom za toalet.</t>
  </si>
  <si>
    <r>
      <t>Oznaka u projektu</t>
    </r>
    <r>
      <rPr>
        <b/>
        <sz val="10"/>
        <rFont val="Swis721 BT"/>
        <family val="2"/>
        <charset val="238"/>
      </rPr>
      <t xml:space="preserve"> V4-V5 V7-V10</t>
    </r>
  </si>
  <si>
    <r>
      <t>Oznaka u projektu</t>
    </r>
    <r>
      <rPr>
        <b/>
        <sz val="10"/>
        <rFont val="Swis721 BT"/>
        <family val="2"/>
        <charset val="238"/>
      </rPr>
      <t xml:space="preserve"> V8-V9</t>
    </r>
  </si>
  <si>
    <t>Zidarska mjera otvora 100/200cm</t>
  </si>
  <si>
    <r>
      <t xml:space="preserve">Oznaka u projektu </t>
    </r>
    <r>
      <rPr>
        <b/>
        <sz val="10"/>
        <rFont val="Swis721 BT"/>
        <family val="2"/>
        <charset val="238"/>
      </rPr>
      <t>V11-V12</t>
    </r>
  </si>
  <si>
    <t>Zidarska mjera otvora 90/205cm</t>
  </si>
  <si>
    <r>
      <t xml:space="preserve">Oznaka u projektu </t>
    </r>
    <r>
      <rPr>
        <b/>
        <sz val="10"/>
        <rFont val="Swis721 BT"/>
        <family val="2"/>
        <charset val="238"/>
      </rPr>
      <t>V13-V14</t>
    </r>
  </si>
  <si>
    <t>Zidarska mjera otvora 70/210cm</t>
  </si>
  <si>
    <t>Prozori</t>
  </si>
  <si>
    <t>Dvokrilni prozor.</t>
  </si>
  <si>
    <t xml:space="preserve">Dvokrilni prozor opremljen rotacionim i nagibnim mehanizmom - sve prema šemi. Štok i krilo od alu profila M11500 sa spoljnom obradom u drvetu. Štok je pričvršćen za zid ankerima - flahovima, vijcima na dovoljanom broju mjesta po svim stranama bez mogućnosti pomjeranja. 
Površinska obrada je fabrička plastifikacija u tonu drveta (prema RAL karti) po izboru projektanta uz saglasnost investitora. Prozor se na gradilište donosi finalno obradjen i upakovan. Izradjuju se dvije drvene grilje bojane uljnom bojom u bijelo u skladu sa autentičnim rješenjima. Materijalizacija drvo -  Sibirski ariš.
</t>
  </si>
  <si>
    <t>astakljivanje izvesti  trostrukim staklom u kombinaciji sa laminiranim niskoemsionim  filmom i SR zvucnom folijom.
Svetlosna transmisija        60.5%
Spoljasnja Refleksija        16%
Solarni Faktor                    20%
Koeficijent zasencenja      0.23
Gubitak Energije               0.5 W /m2K/
Zvucna izolacija                39 DB
Prozor snabdjeti svim potrebnim okovima za pravilno funkcionisanje.</t>
  </si>
  <si>
    <r>
      <t xml:space="preserve">Oznaka u projektu </t>
    </r>
    <r>
      <rPr>
        <b/>
        <sz val="10"/>
        <rFont val="Swis721 BT"/>
        <family val="2"/>
        <charset val="238"/>
      </rPr>
      <t>P1</t>
    </r>
  </si>
  <si>
    <r>
      <t xml:space="preserve">Zidarska mjera otvora </t>
    </r>
    <r>
      <rPr>
        <sz val="10"/>
        <rFont val="Verdana"/>
        <family val="2"/>
        <charset val="238"/>
      </rPr>
      <t xml:space="preserve">93/127 </t>
    </r>
    <r>
      <rPr>
        <sz val="10"/>
        <rFont val="Swis721 BT"/>
        <family val="2"/>
        <charset val="238"/>
      </rPr>
      <t>cm</t>
    </r>
  </si>
  <si>
    <r>
      <t xml:space="preserve">Oznaka u projektu </t>
    </r>
    <r>
      <rPr>
        <b/>
        <sz val="10"/>
        <rFont val="Swis721 BT"/>
        <family val="2"/>
        <charset val="238"/>
      </rPr>
      <t>P3</t>
    </r>
  </si>
  <si>
    <r>
      <t xml:space="preserve">Oznaka u projektu </t>
    </r>
    <r>
      <rPr>
        <b/>
        <sz val="10"/>
        <rFont val="Swis721 BT"/>
        <family val="2"/>
        <charset val="238"/>
      </rPr>
      <t>P4</t>
    </r>
  </si>
  <si>
    <r>
      <t xml:space="preserve">Zidarska mjera otvora </t>
    </r>
    <r>
      <rPr>
        <sz val="10"/>
        <rFont val="Verdana"/>
        <family val="2"/>
        <charset val="238"/>
      </rPr>
      <t xml:space="preserve">70/104 </t>
    </r>
    <r>
      <rPr>
        <sz val="10"/>
        <rFont val="Swis721 BT"/>
        <family val="2"/>
        <charset val="238"/>
      </rPr>
      <t>cm</t>
    </r>
  </si>
  <si>
    <t>Krovni prozori.</t>
  </si>
  <si>
    <t>Pojedinačni krovni prozor, "Velux" tip GGL ili sl. sa aluminijumskom opšivkom prozora oznake EDH, ukupne visine profila do 90 mm. Prozor je izrađen od nordijske borovine. Na vrhu prozora je ventilacioni otvor sa preklopom i ugrađenim filterom za zaštitu od prašine i insekta. Krilo se obrće oko srednje horizontalne ose sa ručicom na vrhu krila. Prozor postaviti po uputstvu proizvođača. Staklo termopan 6+12+4 mm punjeno argonom. Unutrašnje staklo je flotirano, a spoljno od kaljenog stakla. Okov po izboru.
Zaštićen sa dva sloja laka. PAL venecijaner roletne za "Velux" prozor. Venecijaner roletne su izrađene od aluminijumskih traka premazanih Termo-Stop slojem.</t>
  </si>
  <si>
    <r>
      <t xml:space="preserve">Oznaka u projektu </t>
    </r>
    <r>
      <rPr>
        <b/>
        <sz val="10"/>
        <rFont val="Swis721 BT"/>
        <family val="2"/>
        <charset val="238"/>
      </rPr>
      <t>KP</t>
    </r>
  </si>
  <si>
    <r>
      <t xml:space="preserve">Zidarska mjera otvora </t>
    </r>
    <r>
      <rPr>
        <sz val="10"/>
        <rFont val="Verdana"/>
        <family val="2"/>
        <charset val="238"/>
      </rPr>
      <t xml:space="preserve">75/155 </t>
    </r>
    <r>
      <rPr>
        <sz val="10"/>
        <rFont val="Swis721 BT"/>
        <family val="2"/>
        <charset val="238"/>
      </rPr>
      <t>cm</t>
    </r>
  </si>
  <si>
    <t>Stepenište</t>
  </si>
  <si>
    <t>S1 stepenište uzgajalista kamenica</t>
  </si>
  <si>
    <t xml:space="preserve">Čelično stepenište od punog lima d=6mm ,18x18/28,izradjuje se od galvanizovanog čelika, tretiranog u crnoj antikorozivnoj boji. Čelična struktura od punog čeličnog lima d=6mm prostire se sa lijeve i desne strane stepenica, a na njih su montirane drvena gazišta na predhodno izradjenim čeličnim podmetacima sa otvorima za vijke. Čelična struktura se oslanja na armirano betonsku ploču gornjeg sprata , na armirano-betonsku ploču donjeg sprata i na masivni zid sa boka preko ankera. Čelični flah d=6mm ima nominalnu širinu 23 cm   Ograda stepeništa h=100cm izradjuje se od punog čelika u vidu vertikalnih čeličnih šipki Ø 12mm i 40mm galvanizovanih i tretiranih u crnoj antikorozivnoj boji. Sve mjere prije izvodjenja je potrebno uzeti na licu mjesta, a stepenište je moguće izraditi nakom odradjenog radioničkog crteza izvodjača uz saglasnost arhitekte konzervatora. Cena podrazumeva  komplet gotovo stepenište sa svim oblogama ogradam i sl.
</t>
  </si>
  <si>
    <r>
      <t xml:space="preserve">Oznaka u projektu </t>
    </r>
    <r>
      <rPr>
        <b/>
        <sz val="10"/>
        <rFont val="Swis721 BT"/>
        <family val="2"/>
        <charset val="238"/>
      </rPr>
      <t>S1</t>
    </r>
  </si>
  <si>
    <r>
      <t xml:space="preserve">Zidarska mjera otvora </t>
    </r>
    <r>
      <rPr>
        <sz val="10"/>
        <rFont val="Verdana"/>
        <family val="2"/>
        <charset val="238"/>
      </rPr>
      <t>360/20</t>
    </r>
    <r>
      <rPr>
        <sz val="10"/>
        <rFont val="Swis721 BT"/>
        <family val="2"/>
        <charset val="238"/>
      </rPr>
      <t>0cm</t>
    </r>
  </si>
  <si>
    <t>S2 - Stepenište kancelarija</t>
  </si>
  <si>
    <r>
      <t xml:space="preserve">Oznaka u projektu </t>
    </r>
    <r>
      <rPr>
        <b/>
        <sz val="10"/>
        <rFont val="Swis721 BT"/>
        <family val="2"/>
        <charset val="238"/>
      </rPr>
      <t>S2</t>
    </r>
  </si>
  <si>
    <t>Zidarska mjera otvora 276/225cm</t>
  </si>
  <si>
    <t>BRAVARSKI RADOVI - UKUPNO</t>
  </si>
  <si>
    <t>KAMENOREZAČKI  RADOVI</t>
  </si>
  <si>
    <t>KAMENOREZAČKI  RADOVI   -  OPŠTI  USLOVI</t>
  </si>
  <si>
    <t xml:space="preserve">Izvođač je dužan da izvrši sve radove iz ove normne grupe, kompletno, kako je precizirano: opisima pojedinih pozicija, opštim uslovima, normama GN.691  TU.XIII, TU.XIV JUS.U.F2.016,  JUS.U.F2.017 i tehničkim  propisima.  Tačno prema projektu.
</t>
  </si>
  <si>
    <t>U cijenu odgovarajućih pozicija (ili raspoređeno)  uračunati su i sledeći radovi, zajedno sa materijalom, bez  posebnih napomena u tekstu:</t>
  </si>
  <si>
    <t>Obiljelžavanje, snimanje i prenošenje mjera za potrebe radova</t>
  </si>
  <si>
    <t>Izrada uzoraka.</t>
  </si>
  <si>
    <t>Dovođenje podloge u ispravno stanje</t>
  </si>
  <si>
    <t>Obračun se vrši prema snimljenoj količini izvedenih radova.</t>
  </si>
  <si>
    <t xml:space="preserve">KAMENOREZAČKI RADOVI - OPISI  POZICIJA </t>
  </si>
  <si>
    <t>Nabavka materijala i zidanje nadzidka na kamenom zidu d=55 cm, visine 65 cm očišćenim i obrađenim kamenom. U jediničnu cijenu treba uključiti i dobavu materijala za nadopunu. Materijal treba biti kvalitete, dimenzija i obrade kao na postojećim zidovima, sivi lokalni kamen, obrade i veličine kao postojeći.  Obračun po m3 obrađenog kamenog zida. Cena uključuje i fugovanje spojnica po uzoru na postojeće.</t>
  </si>
  <si>
    <t>Oblaganje fasadnih zidova lokalnim sivim kamenom , po uzoru na postojeći d=8cm. Visine i  duzine po uzoru na postojeći,  na lijepku preko termoizolacije i hidroizolacije (posebno obračunato) , svaki drugi red ankerovati zicom Fi 4 mm od nerdjajuceg celika. Kamene fasadne ploče učvrstiti armiranim cementnim malterom 1:3 na nosivu fasadnu konstrukciju. Spojnice izmedju ploča fugovati i očistiti, i na citavom objektu isto tretirati spojnice, odnosno postojeće obraditi tako da budu ujednačene kao nove. Obračun po m2 kompletno izvedene obloge koji obuhvata ugradnju kamena na armiranom malteru.</t>
  </si>
  <si>
    <t>Nabavka materijala, izrada i ugradnja kamenih okvira oko fasadnih otvora po uzoru na postojeće. Okviri se ugrađuju u sloju cementnog maltera 1:3. Okvira nakon ugradnje fugovati cementnim malterom i očistiti. Ugrađeni okvir  zaštititi silikonskim premazom, dva puta radi zaštite.  Orjentacione dimenzije kamenih okvira 16x16 cm . Obračun po m1 ugrađenog okvira.Napomena: postojeće kamene okvire sa zida koji se zatvara demontirati i ugraditi na nove otvore.</t>
  </si>
  <si>
    <t>Oblaganje prozorskih unutrašnjih solbanaka (klupica) rezanim kamenom, debljine d=2 cm na građevinskom lepku, sirina ploča oko 45-50 cm. Cenom je obuhvaćena obrada parapeta cementnim malterom kako bi se klupice pravilno ugradile. Izrada u svemu prema detalju iz projekta. Obračun po m1 ugrađene kamene ploče.</t>
  </si>
  <si>
    <t>Nabavka materijala i montaža kamenih pragova na ulaznim vratima I  ulazu u sanitarne čvorove, debljine d=2 cm u cementnom malteru d=2 cm, sirina ploca oko 12 cm.Izrada u svemu prema detalju iz projekta. Obračun po m1 ugrađene kamene ploče.</t>
  </si>
  <si>
    <t>Nabavka i ugradnja kamenih kotala, po uzoru na postojeće. Kotali se ugrađuju u sloju cementnog maltera 1:3. Kotal  nakon ugradnje fugovati cementnim malterom i očistiti. Ugrađene kamene ploče   zaštititi silikonskim premazom, dva puta radi zaštite.  Orjentacione dimenzije kamenih ploča  40x5 cm i 70x5 cm. Izrada u svemu prema detalju iz projekta. Obračun po m1 ugrađene kamene ploče.Obračun po m1 ugrađenog kotala.</t>
  </si>
  <si>
    <t>70x5cm</t>
  </si>
  <si>
    <t>40x5cm</t>
  </si>
  <si>
    <t>KAMENOREZAČKI  RADOVI  -  UKUPNO</t>
  </si>
  <si>
    <t>KERAMIČARSKI  RADOVI</t>
  </si>
  <si>
    <t>KERAMIČARSKI  RADOVI    -    OPŠTI  USLOVI</t>
  </si>
  <si>
    <t>Izvođač je dužan da izvrši sve radove iz ove normne grupe, kompletno,  kako   je precizirano:   opisima   pojedinih pozicija,   opštim   uslovima,   normama   GN.501    TU.IX  JUS.U.011. i tehničkim propisima. Tačno prema projektu.</t>
  </si>
  <si>
    <t>U  cenu  odgovarajućih  pozicija  (ili   raspoređeno) uračunati su i sledeći radovi,  zajedno  sa   materijalom, bez posebnih napomena u tekstu:</t>
  </si>
  <si>
    <t>Obeležavanje,  snimanje  i  prenošenje  mera  za  potrebe  radova.</t>
  </si>
  <si>
    <t>Dovođenje podloge u ispravno stanje.</t>
  </si>
  <si>
    <t>Izrada, postavljanje i  premeštanje  skela  potrebnih  za  rad, prema GN.601.</t>
  </si>
  <si>
    <t xml:space="preserve">Na uglovima će biti izvršeno gerovanje, a sve pločice slagaće se bez razmaka  (fuge). U cenu keramičarskih radova uračunati i ugradnju podne slivne rešetke u sredinu pločice kao i ugradnju prekidača i utičnica u sredinu zidne pločice. Takođe uračunati i ugradnju PVC završnih lajsni. </t>
  </si>
  <si>
    <t xml:space="preserve">KERAMIČARSKI  RADOVI   -   OPISI  POZICIJA </t>
  </si>
  <si>
    <t>Nabavka i ugradnja podnih pločica granitne keramike I klase - po izboru projektanta u mokrom čvoru, postavljenih na vodootpornom ljepilu i fugovane vodootpornom masom za fugovanje. U cijenu uračunat lijepak i masa za fugovanje.Boje i tona prema izboru projektanta i odobrenom uzorku od strane investitora.</t>
  </si>
  <si>
    <t>Cenom obuhvatiti i izradu sokle h=10 cm na zidovima koje se ne oblažu keramikom.</t>
  </si>
  <si>
    <t>Obračun po m2 kompletno izvedene pozicije.</t>
  </si>
  <si>
    <t>Nabavka i ugradnja zidnih keramičkih pločica I klase - po izboru projektanta, postavljenih na vodootpornom ljepilu i fugovane vodootpornom masom za fugovanje. U kuhinjama se postavlja do visine od 1.5m. U cijenu uračunat lijepak i masa za fugovanje.</t>
  </si>
  <si>
    <t>KERAMIČARSKI  RADOVI - UKUPNO</t>
  </si>
  <si>
    <t>PODOPOLAGAČKI  RADOVI</t>
  </si>
  <si>
    <t>PODOPOLAGAČKI  RADOVI   -  OPŠTI  USLOVI</t>
  </si>
  <si>
    <t>Izvođač je dužan da izvrši sve radove iz ove normne grupe, kompletno, kako je precizirano: opisima pojedinih pozicija, opštim uslovima, normama GN.691  TU.XIII, TU.XIV JUS.U.F2.016,  JUS.U.F2.017 i tehničkim  propisima.  Tačno prema projektu.</t>
  </si>
  <si>
    <t>U cenu odgovarajućih pozicija (ili raspoređeno)  uračunati su i sledeći radovi, zajedno sa materijalom, bez  posebnih napomena u tekstu:</t>
  </si>
  <si>
    <t xml:space="preserve">PODOPOLAGAČKI  RADOVI  -  OPISI  POZICIJA </t>
  </si>
  <si>
    <t>Nabavka i ugradnja dvokomponentne podne obloge na bazi epoksidnih smola - industrijski pod. Obloga je tipa Sika sistem sa Sikafloor®‐2540  sa sledećim tehničkim karakteristikama:</t>
  </si>
  <si>
    <t>-debljina: 1,0mm</t>
  </si>
  <si>
    <t>-protivklizni</t>
  </si>
  <si>
    <t>-visoka mogućnost samorazlivanja</t>
  </si>
  <si>
    <t>-dobra hemijska i mehanička otpornost</t>
  </si>
  <si>
    <t>Podnu oblogu postavljati u svemu prema uputstvima proizvodjaca sa kompletnom pripremom podloge (pripremu podloge prajmerima, samolivom I zaptivnim lakom).</t>
  </si>
  <si>
    <t>Boja i struktura po izboru projektanta.</t>
  </si>
  <si>
    <t xml:space="preserve">U cijenu uračunati nabavku, ugradnju, sav vezivi materijal, zajedno sa izradom potrebnog holkera (na spoju zida i poda) za odabrani pod, kao I izradu vodonepropusne izravnavajuce podloge d=0.5cm-4cm, kao i podizanje uz zidove do visine od 8cm. U cijenu je uključena priprema podloge -  postavljanje stiropora oko nosećih zidova i stubova kako bi se obezbijedio prostorni razmak poda i zidova. prosijecanje  fuga do 1/3 visine ploče i zapunjavanje sa trajnoelastičnim gitom (poželjno je postići oblik kvadrata 4.0x4.0m, odnosno maksimalne površine do 20.0m2). na radnim prekidima obavezno je korišćenje metalne oplate sa predviđenim otvorima za moždanike i ugradnja moždanika sa kliznom cijevi. </t>
  </si>
  <si>
    <t>Cijena uključuje, osim predhodno navedenog i pravljenje nagiba, postavljanje ugaonih čeličnih profila  na mjestima pragova, završno glačanje, površinsko čišćenje odgovarajućim deterdžentima, ponovno pranje sa apsorbcijom viška vode odgovarajućim tehničkim sredstvima i sl. Obračun po m2 gotove osnove, podizanje uz zidove uračunati u cenu.</t>
  </si>
  <si>
    <t>Nabavka i postavljanje hrastovog klasičnog parketa d=22mm na cementnu kosuljicu specijalnim lijepkom, hoblovati i tri puta lakirati poliuretanskim  parket lakom. Po obimu prostorija postaviti profilisanu i lakiranu parket lajsnu što je uračunato u cenu i nece se posebno obračunavti. Obračun je po m1. Obračun je po m2.</t>
  </si>
  <si>
    <t>PODOPOLAGAČKI RADOVI - UKUPNO</t>
  </si>
  <si>
    <t xml:space="preserve">MONTAŽNI RADOVI </t>
  </si>
  <si>
    <t>MONTAŽNI RADOVI    -  OPŠTI  USLOVI</t>
  </si>
  <si>
    <t>Izvođač je dužan da izvrši sve radove iz ove normne grupe, kompletno, kako je precizirano: opisima pojedinih pozicija, opštim uslovima, normama i tehničkim  propisima.  Tačno prema projektu.</t>
  </si>
  <si>
    <t>Izrada, postavljanje, premještanje i  demontaža  skela  za  potrebe radova, prema GN.601.</t>
  </si>
  <si>
    <t xml:space="preserve">MONTAŽNI RADOVI    -  OPISI  POZICIJA </t>
  </si>
  <si>
    <t>Jednostrana pregrada za šahte W628 tip B; H2 13. D=300mm.Trostrana/dvostrana pregrada za šahte sa dvostrukom metalnom potkonstrukcijom od čeličnih pocinkovanih Knauf  CW (EN 14195 - C/48/49/47/06) i UW  (EN 14195 - U/40/50/40/06) profila 50 mm.</t>
  </si>
  <si>
    <t xml:space="preserve"> Visina obloge max. 4,00 m (osni razmak CW profila 31,25 cm). Dvoslojna obloga od Knauf impregniranih ploča  ( EN 520 - tip H2) debljine 12,5 mm.Obrada spojeva GK ploča u kvalitetu Q2. </t>
  </si>
  <si>
    <t xml:space="preserve">Ispuna spojeva: Uniflott impregnirani s upotrebom papirne bandaž trake                                                                 </t>
  </si>
  <si>
    <t>Izolacioni sloj debljine 50 mm (prema EN 13612, uzdužan otpor strujanja vauduha prema EN 29053; r ≥ 5kPa • s/m2; npr staklena vuna TI 140 Decibel)</t>
  </si>
  <si>
    <t>Napomena: Ispod obodnih CW i UW profila postaviti PE dihting traku.</t>
  </si>
  <si>
    <t>Napomena: konstrukcija, montaža, obrada spojeva ploča  - u svemu prema tehničkom listu W62.hr Knauf pregrade za šahte</t>
  </si>
  <si>
    <t>Obračun po m2 kompletnog zida sa potrebnim materijalom</t>
  </si>
  <si>
    <t>Pregradni zid, KNAUF  W112; A 13/ H2 13; D=100mm.</t>
  </si>
  <si>
    <t xml:space="preserve">Pregradni zid s jednostrukom metalnom potkonstrukcijom od čeličnih pocinkovanih CW i UW profila 75 mm. Zid je nenosiv. Visina zida max. 5,05 m (osni razmak CW profila 62,50 cm). Ukupna debljina zida 125 mm, obostrano dvostruko obložen sa  Knauf A13 (standardnim), odnosono u mokrim čvorovima sa H2 13 (impregniranim-vlagootpornim) pločama debljine 12,5 mm. Izolacioni sloj od staklene vune Knauf Insulation TI 140 Decibel debljine 50 mm. Zvučna zaštita 54 dB. Obrada spojeva GK ploča u kvalitetu Q2.  </t>
  </si>
  <si>
    <t xml:space="preserve">Ispuna spojeva: Knauf Uniflot s upotrebom papirne bandaž trake. </t>
  </si>
  <si>
    <t xml:space="preserve">Napomena: Ispod obodnih CW i UW profila postaviti PE dihtung traku. </t>
  </si>
  <si>
    <t>U prostorijama podložnim vlaženju predvideti ugradnju vlagootpornih gips kartonskih ploča.</t>
  </si>
  <si>
    <t>1.sprat</t>
  </si>
  <si>
    <t>2.sprat</t>
  </si>
  <si>
    <t>Pregradni zid, KNAUF  W112; DF15; D=100mm.</t>
  </si>
  <si>
    <t xml:space="preserve">Pregradni zid s jednostrukom metalnom potkonstrukcijom od čeličnih pocinkovanih CW i UW profila 75 mm. Zid je nenosiv. Visina zida max. 5,05 m (osni razmak CW profila 62,50 cm). Ukupna debljina zida 100 mm, obostrano dvostruko obložen sa  Knauf DF15 (vatrootpornim), pločama debljine 15 mm. Izolacioni sloj od staklene vune Knauf Insulation TI 140 Decibel debljine 50 mm. Zvučna zaštita 54 dB. Obrada spojeva GK ploča u kvalitetu Q2.  </t>
  </si>
  <si>
    <t>Ukrućenje otvora za vrata.</t>
  </si>
  <si>
    <t>Nabavka, transport i ugradnja ojačanja otvora za vrata UA profilima - komplet sa utičnim ugaonicima.</t>
  </si>
  <si>
    <t>UA 50 mm+utični ugaonici (komplet od 4 komada)</t>
  </si>
  <si>
    <t>UA 75 mm+utični ugaonici (komplet od 4 komada)</t>
  </si>
  <si>
    <t>UA 100 mm+utični ugaonici (komplet od 4 komada)</t>
  </si>
  <si>
    <t>Obračun po kom.</t>
  </si>
  <si>
    <t>Doplata ojačanja pregradnog zida za ugradnju lavaboa.</t>
  </si>
  <si>
    <t>Poluvisoka zidna obloga za WC šolju sa oblogom od Knauf H2 13 ploča.</t>
  </si>
  <si>
    <t xml:space="preserve">Nabavka, transport materijala i izrada Knauf predzidne obloge W626. Zidna obloga s čeličnom potkonstrukcijom od pocinkovanih Knauf  UA i UW 75 mm profila koja je odmaknuta 195 mm od zida. Visina obloge =1,10 m (osni razmak profila 62,5 cm). Dvostruka obloga od Knauf H2 13 (impregniranih-vlagootpornih) ploča debljine d=12,5 mm. Ukupna debljina obloge 220 mm. UA profile predzidne obloge ukrutiti komadima gipsane ploče debljine 12,5 mm na CW profile koji su pričvršćeni za zid. Izolacioni sloj od mineralne kamene vune Knauf Insulation SG 50 mm. Obrada spojeva GK ploča u kvalitetu Q2. </t>
  </si>
  <si>
    <t xml:space="preserve">Napomena: Zbog sprečavanja prenosa zvuka ispod obodnih CW i UW profila naneti Knauf Trenwandkit - zaptivni kit. </t>
  </si>
  <si>
    <t>Ispuna spojeva: Knauf Uniflot impregnirani.</t>
  </si>
  <si>
    <t xml:space="preserve">Obračun po m2. </t>
  </si>
  <si>
    <t>Nabavka materijala i izrada monolitnog spuštenog  plafona od vatrootpornih gipskartonskim ploča GKF d=2x12.5mm na standardnoj metalnoj podkonstrukciji između drvenih rogova u podkrovlju.</t>
  </si>
  <si>
    <t xml:space="preserve">U cijeni i izrada spojeva bandažnim trakama, te kitovanje i gletovanje spojeva, podkonstrukcija i pribor za vesanje. </t>
  </si>
  <si>
    <t>U cijeni korištenje lake pokretne skele.</t>
  </si>
  <si>
    <t>Plafon montirati na visinu prema projektu.</t>
  </si>
  <si>
    <t>Ugradne svjetiljke i ventilaciona oprema moraju biti kačeni posebno. U svemu ostalom važe odredbe opštih uslova.</t>
  </si>
  <si>
    <t>Jediničnom cijenom obuhvatiti sva bušenja i ukrajanja ploča za montažu svjetiljki, anemostata, difuzora i dr. Što se neće posebno plaćati.</t>
  </si>
  <si>
    <t>Ova pozicija obuhvata i izradu svih kaskada i bočnog (vertikalnog ili kosog ) zatvaranja plafonskih površina i neće se posebno obračunavati.  Kaskade su visine 30cm ukupne dužine l=16m.</t>
  </si>
  <si>
    <t>U mokrim cvorovima predvideti ugradnju vodootpornih gipskartonskih ploca.</t>
  </si>
  <si>
    <t xml:space="preserve">        MONTAŽNI RADOVI - UKUPNO</t>
  </si>
  <si>
    <t xml:space="preserve">MOLERSKI  I  FARBARSKI  RADOVI </t>
  </si>
  <si>
    <t>MOLERSKI  I  FARBARSKI  RADOVI   -   OPŠTI  USLOVI</t>
  </si>
  <si>
    <t xml:space="preserve">Izvođač je dužan da izvrši sve radove iz ove normne grupe, kompletno,  kako   je precizirano:   opisima   pojedinih pozicija,  opštim  uslovima,   normama   TU.X.,    TU.XI., JUS.U.F2.013 i tehničkim propisima. Tačno prema projektu. </t>
  </si>
  <si>
    <t>Obeležavanje,  snimanje  i  prnošenje  mera  za   potrebe  radova.</t>
  </si>
  <si>
    <t>Izrada, postavljanje, premeštanje i  demontaža  skela  za  potrebe radova, prema GN.601.</t>
  </si>
  <si>
    <t>MOLERSKI I FARBARSKI RADOVI - OPISI POZICIJA</t>
  </si>
  <si>
    <t xml:space="preserve">Gletovanje i bojenje unutrašnjih zidova.  Disperzivna  boja u tonu po izboru projektanta. </t>
  </si>
  <si>
    <t>Gletovanje vršiti u potrebnom broju postupaka dok se ne dobije potpuno ravna površina, a bojenje dok se ne dobije ujednačen ton. Ispravljanje  toniranim disperzivnim kitom ili glet masom. Završno  bojenje  u potrebnom broju postupaka dok se ne dobije ujednačen ton. Obračun po m2 računajući sav matrijal, rad i potrebnu skelu.</t>
  </si>
  <si>
    <t>Nabavka i ugradnja dvokomponentne  zidne obloge na bazi epoksidnih smola u laboratorijama. Obloga je tipa Sikagard-Wallcoat ili ekvivalent. Zidnu oblogu postavljati u svemu prema uputstvima proizvodjaca sa kompletnom pripremom podloge prajmerima. U cijenu uračunati nabavku, ugradnju, sav vezivi materijal, zajedno sa pripremom podloge. Obračun po m2 gotove zidne obloge.</t>
  </si>
  <si>
    <t>Gletovanje i bojenje plafona i kosih stepenišnih ploča.  Poludisperzivna  posna boja u tonu po izboru projektanta. Impregniranje. Predbojenje.  Ispravljanje  toniranim disperzivnim kitom ili glet masom. Završno  bojenje  dva  puta. Obračun po m2 računajući sav matrijal, rad i potrebnu skelu.</t>
  </si>
  <si>
    <t>MOLERSKI I FARBARSKI RADOVI - UKUPNO</t>
  </si>
  <si>
    <t>FASADERSKI  RADOVI</t>
  </si>
  <si>
    <t>FASADERSKI  RADOVI    -    OPŠTI   USLOVI</t>
  </si>
  <si>
    <t xml:space="preserve">Izvođač je dužan da izvrši sve radove iz ove normne grupe, kompletno,  kako   je precizirano:   opisima   pojedinih pozicija,  opštim  uslovima,   normama  i  tehničkim propisima. Tačno prema projektu. </t>
  </si>
  <si>
    <t>Obeležavanje,  snimanje  i  prenošenje  mera  za   potrebe  radova.</t>
  </si>
  <si>
    <t xml:space="preserve">Obaveza je izvođača fasaderskih radova da striktno poštuje dinamički plan sačinjen od strane projektanta - nadzornog organa i omogući izvođačima drugih radova da se koriste fasadnom skelom  3 radna dana po završetku fasaderskih radova. </t>
  </si>
  <si>
    <t>FASADERSKI  RADOVI    -    OPISI    POZICIJA</t>
  </si>
  <si>
    <t xml:space="preserve">Izrada „Ceretherm – Henkel“(demit) fasade u sledecim slojevima, gledano od noseceg zida:
 - 1x sloj lepka za lepljenje i nivelisanje polistirolnih ploca od tvrde pjene .               
- 1x plistirolna ploča od tvrde pjene d=5 cm , ploce dodatno fiksirati za zid kisobran tiplovima od nerdjajuceg celika (5-6 kom/m2).     </t>
  </si>
  <si>
    <t>- 1x masa za armiranje                                  
- 1x tkanina za armiranje (tkanina od staklenih vlakana).                                         - 1x masa za armiranje, (podloga za završnu obradu).                                           - 1x hidroizolacioni premaz ispod kamena (posebno obračunato)</t>
  </si>
  <si>
    <t>Obračun po m2 obrađene površine, u svemu prema opisu I uputstvu proizvodjaca.</t>
  </si>
  <si>
    <t>U cijenu uračunat nabavka, ugradnja kompletnog materijal, pripremne radnje, priprema podloge, izrada termo fasade u opisanim slojevima. Obračun po m2 izvedene fasade.</t>
  </si>
  <si>
    <t>Zaštita kamene fasade od uticaja vlage i atmosferalija transparentnim silikatnim bezbojnim fasadnim premazom tipa "Hidrofobus" ili sličnog sa istim ili boljim tehničkim karakteristikama  u svemu prema izboru projektanta i uputstvu proizvođača. Na cistu, odprasenu I suvu podlogu naneti silikatni premaz u dva sloja.</t>
  </si>
  <si>
    <t>Obračun po m2 .</t>
  </si>
  <si>
    <t>Montaža i demontaža fasadne cijevaste skele za izvođenje svih radova na fasadi.Skelu montirati i održavati po važećim propisima.</t>
  </si>
  <si>
    <t>FASADERSKI RADOVI - UKUPNO</t>
  </si>
  <si>
    <t xml:space="preserve"> RAZNI  RADOVI</t>
  </si>
  <si>
    <t>RAZNI  RADOVI    -    OPŠTI   USLOVI</t>
  </si>
  <si>
    <t>Razni radovi obuhvataju one radove na objektu koji nisu svrstani ni u jednu od navedenih grupa radova a moraju se izvesti pre tehničkog prijema objekta i primopredaje.</t>
  </si>
  <si>
    <t>RAZNI  RADOVI    -    OPISI POZICIJA</t>
  </si>
  <si>
    <t>Završno čišćenje i pranje prostorija, vrata, prozora, keramike i drugog. Čišćenje i pranje će se plaćati samo jedanput bez obzira na broj izvršenih radnji. Obračun po m2 površine poda.</t>
  </si>
  <si>
    <r>
      <t xml:space="preserve">Nabavka i ugradnja opreme, prema specifikaciji.
</t>
    </r>
    <r>
      <rPr>
        <b/>
        <sz val="10"/>
        <rFont val="Swis721 BT"/>
        <family val="2"/>
        <charset val="238"/>
      </rPr>
      <t xml:space="preserve">
</t>
    </r>
    <r>
      <rPr>
        <b/>
        <u/>
        <sz val="10"/>
        <rFont val="Swis721 BT"/>
        <family val="2"/>
        <charset val="238"/>
      </rPr>
      <t xml:space="preserve">I sprat. laboratorija
</t>
    </r>
    <r>
      <rPr>
        <sz val="10"/>
        <rFont val="Swis721 BT"/>
        <family val="2"/>
        <charset val="238"/>
      </rPr>
      <t xml:space="preserve">Metalna polica 115x45
sanitarni čvor: lavabo i wc solja
radna površina 325/60 - prohrom-inox  325x60; 120x60; 120x60; 120x60.
radni sto: 150x75
radni sto: 150x75 x2kom
stolice: 4 komada noge od celika tretiranog protiv rdje
police: 45x120 x2kom; 180x45 h=280cm celične
</t>
    </r>
    <r>
      <rPr>
        <b/>
        <u/>
        <sz val="10"/>
        <rFont val="Swis721 BT"/>
        <family val="2"/>
        <charset val="238"/>
      </rPr>
      <t xml:space="preserve">I sprat laboratorija
</t>
    </r>
    <r>
      <rPr>
        <sz val="10"/>
        <rFont val="Swis721 BT"/>
        <family val="2"/>
        <charset val="238"/>
      </rPr>
      <t xml:space="preserve">radne povrsine: 370x60; 250x75; celik nerdjajuci-inox
plakar: 120x45 čelik nerdjajuci
</t>
    </r>
    <r>
      <rPr>
        <b/>
        <u/>
        <sz val="10"/>
        <rFont val="Swis721 BT"/>
        <family val="2"/>
        <charset val="238"/>
      </rPr>
      <t xml:space="preserve">I Sprat ulaz u Biblioteku kod stepenista:
</t>
    </r>
    <r>
      <rPr>
        <sz val="10"/>
        <rFont val="Swis721 BT"/>
        <family val="2"/>
        <charset val="238"/>
      </rPr>
      <t xml:space="preserve">3 police za knjige 35x230x270; 35x220x270; 35x260x270;
2 stolice fotelje
1 stol 70x70
</t>
    </r>
  </si>
  <si>
    <r>
      <t xml:space="preserve">Potkrovlje kancelarije:
</t>
    </r>
    <r>
      <rPr>
        <sz val="10"/>
        <rFont val="Swis721 BT"/>
        <family val="2"/>
        <charset val="238"/>
      </rPr>
      <t>4 kancelarijska stola drvena dim:150x60
4 kancelarijske stolice sa tockicima
1 garnitura za sjedanje: 1 dvosjed, 2 fotelje, sto klub 120x60
sto kruzni za sastanke fi 120 i 6 stolica, (drveni stol i stolice)
cajna kuhinjica u plakaru(50x177): sporet sa 2 ringle, i mini frizider
toalet: lavabo i wc solja
police u kancelarijama u pojasu ispod 150cm svijetle visine, cca 7.7 m duzine.
Obračun po komplet izrađenom i postavljenom nameštaju prem opisu.</t>
    </r>
  </si>
  <si>
    <t>RAZNI RADOVI-UKUPNO</t>
  </si>
  <si>
    <t>R E K A P I T U L A C I J A:</t>
  </si>
  <si>
    <t>ZEMLJANI RADOVI</t>
  </si>
  <si>
    <t>BETONSKI RADOVI</t>
  </si>
  <si>
    <t>ZIDARSKI RADOVI</t>
  </si>
  <si>
    <t>IZOLATERSKI RADOVI</t>
  </si>
  <si>
    <t>GRADJEVINSKI RADOVI- UKUPNO:</t>
  </si>
  <si>
    <t>LIMARSKI RADOVI</t>
  </si>
  <si>
    <t>KAMENOREZAČKI RADOVI</t>
  </si>
  <si>
    <t>KERAMIČARSKI RADOVI</t>
  </si>
  <si>
    <t>PODOPOLAGAČKI RADOVI</t>
  </si>
  <si>
    <t>MONTAŽNI RADOVI</t>
  </si>
  <si>
    <t>MOLERSKI I FARBARSKI RADOVI</t>
  </si>
  <si>
    <t>FASADERSKI RADOVI</t>
  </si>
  <si>
    <t>RAZNI RADOVI</t>
  </si>
  <si>
    <t>ZANATSKI RADOVI- UKUPNO:</t>
  </si>
  <si>
    <t>S V E  U K U P N O (bez PDV-a):</t>
  </si>
  <si>
    <t>NAKNADNI I NEPREDVIĐENI RADOVI 5%:</t>
  </si>
  <si>
    <t xml:space="preserve">  U K U P N O:</t>
  </si>
  <si>
    <t>PDV 21%:</t>
  </si>
  <si>
    <t>UKUPNO SA PDV-om:</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</si>
</sst>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_(* \(#,##0.00\);_(* &quot;-&quot;??_);_(@_)"/>
    <numFmt numFmtId="164" formatCode="_(* #,##0.00_);_(* \(#,##0.00\);_(* \-??_);_(@_)"/>
    <numFmt numFmtId="165" formatCode="_-* #,##0.00\ _€_-;\-* #,##0.00\ _€_-;_-* \-??\ _€_-;_-@_-"/>
    <numFmt numFmtId="166" formatCode="0.0"/>
    <numFmt numFmtId="167" formatCode="_-* #,##0.00\ [$€-1]_-;\-* #,##0.00\ [$€-1]_-;_-* \-??\ [$€-1]_-;_-@_-"/>
    <numFmt numFmtId="168" formatCode="#,##0.00\ [$€-1]"/>
    <numFmt numFmtId="169" formatCode="#,##0.0"/>
    <numFmt numFmtId="170" formatCode="_-* #,##0.00\ [$€-1]_-;\-* #,##0.00\ [$€-1]_-;_-* &quot;-&quot;??\ [$€-1]_-;_-@_-"/>
    <numFmt numFmtId="171" formatCode="#,##0.00\ &quot;€&quot;"/>
    <numFmt numFmtId="172" formatCode="#,##0.0000"/>
    <numFmt numFmtId="173" formatCode="#,##0.0\ &quot;€&quot;"/>
    <numFmt numFmtId="174" formatCode="#,##0.00\ &quot;Din&quot;;\-#,##0.00\ &quot;Din&quot;"/>
  </numFmts>
  <fonts count="98">
    <font>
      <sz val="10"/>
      <name val="arial"/>
      <family val="2"/>
    </font>
    <font>
      <sz val="10"/>
      <name val="Arial"/>
      <family val="2"/>
      <charset val="1"/>
    </font>
    <font>
      <sz val="11"/>
      <color indexed="16"/>
      <name val="Calibri"/>
      <family val="2"/>
      <charset val="1"/>
    </font>
    <font>
      <sz val="11"/>
      <color indexed="8"/>
      <name val="Calibri"/>
      <family val="2"/>
      <charset val="238"/>
    </font>
    <font>
      <sz val="11"/>
      <color indexed="8"/>
      <name val="Calibri"/>
      <family val="2"/>
      <charset val="1"/>
    </font>
    <font>
      <sz val="11"/>
      <name val="YU L Swiss"/>
      <family val="2"/>
      <charset val="1"/>
    </font>
    <font>
      <sz val="11"/>
      <name val="YU L Garamond"/>
      <family val="1"/>
      <charset val="1"/>
    </font>
    <font>
      <sz val="11"/>
      <name val="Times New Roman YU"/>
      <family val="1"/>
      <charset val="1"/>
    </font>
    <font>
      <sz val="10"/>
      <name val="Arial CE"/>
      <family val="2"/>
      <charset val="1"/>
    </font>
    <font>
      <sz val="10"/>
      <color indexed="8"/>
      <name val="Arial Narrow"/>
      <family val="2"/>
      <charset val="1"/>
    </font>
    <font>
      <sz val="10"/>
      <color indexed="8"/>
      <name val="Arial Narrow"/>
      <family val="2"/>
      <charset val="238"/>
    </font>
    <font>
      <sz val="10"/>
      <name val="Arial Narrow"/>
      <family val="2"/>
      <charset val="238"/>
    </font>
    <font>
      <b/>
      <i/>
      <sz val="10"/>
      <name val="Arial Narrow"/>
      <family val="2"/>
      <charset val="1"/>
    </font>
    <font>
      <b/>
      <sz val="10"/>
      <name val="Arial Narrow"/>
      <family val="2"/>
      <charset val="1"/>
    </font>
    <font>
      <b/>
      <sz val="10"/>
      <color indexed="8"/>
      <name val="Arial Narrow"/>
      <family val="2"/>
      <charset val="1"/>
    </font>
    <font>
      <b/>
      <sz val="10"/>
      <name val="Arial Narrow"/>
      <family val="2"/>
      <charset val="238"/>
    </font>
    <font>
      <sz val="10"/>
      <name val="Arial Narrow"/>
      <family val="2"/>
      <charset val="1"/>
    </font>
    <font>
      <sz val="10"/>
      <name val="Yu Helvetica"/>
      <family val="2"/>
      <charset val="1"/>
    </font>
    <font>
      <sz val="10"/>
      <name val="YU L Swiss"/>
      <family val="2"/>
      <charset val="1"/>
    </font>
    <font>
      <sz val="11"/>
      <name val="Yu Helvetica"/>
      <family val="2"/>
      <charset val="1"/>
    </font>
    <font>
      <i/>
      <sz val="10"/>
      <name val="Arial Narrow"/>
      <family val="2"/>
      <charset val="238"/>
    </font>
    <font>
      <sz val="11"/>
      <name val="Arial Narrow"/>
      <family val="2"/>
      <charset val="1"/>
    </font>
    <font>
      <sz val="11"/>
      <color indexed="8"/>
      <name val="Arial Narrow"/>
      <family val="2"/>
      <charset val="1"/>
    </font>
    <font>
      <sz val="10"/>
      <color indexed="10"/>
      <name val="Arial Narrow"/>
      <family val="2"/>
      <charset val="1"/>
    </font>
    <font>
      <sz val="10"/>
      <name val="Symbol"/>
      <family val="1"/>
      <charset val="2"/>
    </font>
    <font>
      <sz val="11"/>
      <color indexed="16"/>
      <name val="Calibri"/>
      <family val="2"/>
      <charset val="238"/>
    </font>
    <font>
      <sz val="10"/>
      <name val="arial"/>
      <family val="2"/>
    </font>
    <font>
      <b/>
      <sz val="10"/>
      <name val="Arial Narrow"/>
      <family val="2"/>
    </font>
    <font>
      <sz val="10"/>
      <color theme="1"/>
      <name val="Arial Narrow"/>
      <family val="2"/>
      <charset val="238"/>
    </font>
    <font>
      <sz val="10"/>
      <name val="Arial Narrow"/>
      <family val="2"/>
    </font>
    <font>
      <sz val="10"/>
      <color theme="1"/>
      <name val="Arial Narrow"/>
      <family val="2"/>
    </font>
    <font>
      <sz val="11"/>
      <name val="Times New Roman YU"/>
      <family val="1"/>
    </font>
    <font>
      <sz val="11"/>
      <color theme="1"/>
      <name val="Arial Narrow"/>
      <family val="2"/>
    </font>
    <font>
      <sz val="10"/>
      <color rgb="FFFF0000"/>
      <name val="Arial Narrow"/>
      <family val="2"/>
      <charset val="238"/>
    </font>
    <font>
      <sz val="10"/>
      <color indexed="8"/>
      <name val="Arial Narrow"/>
      <family val="2"/>
    </font>
    <font>
      <sz val="10"/>
      <color rgb="FFFF0000"/>
      <name val="Arial Narrow"/>
      <family val="2"/>
    </font>
    <font>
      <b/>
      <sz val="11"/>
      <name val="Arial Narrow"/>
      <family val="2"/>
    </font>
    <font>
      <i/>
      <sz val="10"/>
      <name val="Arial Narrow"/>
      <family val="2"/>
    </font>
    <font>
      <sz val="11"/>
      <name val="YU L Swiss"/>
    </font>
    <font>
      <sz val="10"/>
      <color indexed="10"/>
      <name val="Arial Narrow"/>
      <family val="2"/>
      <charset val="238"/>
    </font>
    <font>
      <b/>
      <sz val="11"/>
      <color rgb="FFFF0000"/>
      <name val="Calibri"/>
      <family val="2"/>
      <charset val="238"/>
      <scheme val="minor"/>
    </font>
    <font>
      <b/>
      <sz val="10"/>
      <color indexed="8"/>
      <name val="Arial Narrow"/>
      <family val="2"/>
    </font>
    <font>
      <sz val="10"/>
      <name val="MS Sans Serif"/>
      <family val="2"/>
    </font>
    <font>
      <b/>
      <sz val="10"/>
      <color indexed="8"/>
      <name val="Arial Narrow"/>
      <family val="2"/>
      <charset val="238"/>
    </font>
    <font>
      <sz val="11"/>
      <color rgb="FFFF0000"/>
      <name val="Calibri"/>
      <family val="2"/>
      <scheme val="minor"/>
    </font>
    <font>
      <b/>
      <sz val="11"/>
      <color indexed="8"/>
      <name val="Arial"/>
      <family val="2"/>
      <charset val="238"/>
    </font>
    <font>
      <b/>
      <sz val="12"/>
      <color indexed="8"/>
      <name val="Arial"/>
      <family val="2"/>
      <charset val="238"/>
    </font>
    <font>
      <b/>
      <sz val="10"/>
      <color indexed="8"/>
      <name val="Calibri"/>
      <family val="2"/>
    </font>
    <font>
      <b/>
      <sz val="11"/>
      <color indexed="8"/>
      <name val="Calibri"/>
      <family val="2"/>
    </font>
    <font>
      <b/>
      <sz val="12"/>
      <color indexed="8"/>
      <name val="Calibri"/>
      <family val="2"/>
    </font>
    <font>
      <sz val="11"/>
      <color indexed="8"/>
      <name val="Calibri"/>
      <family val="2"/>
    </font>
    <font>
      <sz val="11"/>
      <name val="Calibri"/>
      <family val="2"/>
    </font>
    <font>
      <sz val="11"/>
      <color indexed="8"/>
      <name val="Arial"/>
      <family val="2"/>
    </font>
    <font>
      <b/>
      <i/>
      <sz val="12"/>
      <color indexed="8"/>
      <name val="Calibri"/>
      <family val="2"/>
    </font>
    <font>
      <sz val="11"/>
      <color indexed="10"/>
      <name val="Calibri"/>
      <family val="2"/>
    </font>
    <font>
      <sz val="12"/>
      <color indexed="8"/>
      <name val="Calibri"/>
      <family val="2"/>
    </font>
    <font>
      <i/>
      <sz val="11"/>
      <color indexed="8"/>
      <name val="Calibri"/>
      <family val="2"/>
    </font>
    <font>
      <sz val="16"/>
      <color theme="1"/>
      <name val="Calibri"/>
      <family val="2"/>
      <scheme val="minor"/>
    </font>
    <font>
      <b/>
      <sz val="16"/>
      <color indexed="8"/>
      <name val="Arial"/>
      <family val="2"/>
    </font>
    <font>
      <b/>
      <sz val="16"/>
      <color indexed="8"/>
      <name val="Calibri"/>
      <family val="2"/>
    </font>
    <font>
      <sz val="10"/>
      <name val="Helvetica_Lat"/>
    </font>
    <font>
      <b/>
      <sz val="12"/>
      <name val="Arial"/>
      <family val="2"/>
    </font>
    <font>
      <sz val="12"/>
      <name val="Arial"/>
      <family val="2"/>
    </font>
    <font>
      <b/>
      <sz val="11"/>
      <name val="Arial"/>
      <family val="2"/>
    </font>
    <font>
      <b/>
      <sz val="10"/>
      <name val="Arial"/>
      <family val="2"/>
      <charset val="238"/>
    </font>
    <font>
      <sz val="10"/>
      <color indexed="12"/>
      <name val="Arial"/>
      <family val="2"/>
    </font>
    <font>
      <sz val="10"/>
      <name val="Arial"/>
      <family val="2"/>
      <charset val="238"/>
    </font>
    <font>
      <sz val="10"/>
      <name val="UniversalMath1 BT"/>
      <family val="1"/>
      <charset val="2"/>
    </font>
    <font>
      <sz val="10"/>
      <name val="Calibri"/>
      <family val="2"/>
      <charset val="238"/>
    </font>
    <font>
      <sz val="10"/>
      <color indexed="12"/>
      <name val="Arial"/>
      <family val="2"/>
      <charset val="238"/>
    </font>
    <font>
      <sz val="10"/>
      <color indexed="10"/>
      <name val="Arial"/>
      <family val="2"/>
      <charset val="238"/>
    </font>
    <font>
      <b/>
      <vertAlign val="superscript"/>
      <sz val="10"/>
      <name val="Arial"/>
      <family val="2"/>
      <charset val="238"/>
    </font>
    <font>
      <b/>
      <sz val="10"/>
      <name val="Arial"/>
      <family val="2"/>
    </font>
    <font>
      <sz val="8"/>
      <name val="Arial"/>
      <family val="2"/>
    </font>
    <font>
      <vertAlign val="superscript"/>
      <sz val="10"/>
      <name val="Arial"/>
      <family val="2"/>
    </font>
    <font>
      <sz val="10"/>
      <color indexed="8"/>
      <name val="Arial"/>
      <family val="2"/>
    </font>
    <font>
      <sz val="10"/>
      <color indexed="10"/>
      <name val="Arial"/>
      <family val="2"/>
    </font>
    <font>
      <b/>
      <sz val="10"/>
      <name val="Helvetica_Lat"/>
    </font>
    <font>
      <vertAlign val="superscript"/>
      <sz val="10"/>
      <name val="Arial"/>
      <family val="2"/>
      <charset val="238"/>
    </font>
    <font>
      <sz val="10"/>
      <color indexed="59"/>
      <name val="Arial"/>
      <family val="2"/>
    </font>
    <font>
      <b/>
      <sz val="10"/>
      <name val="Arial CE"/>
      <family val="2"/>
      <charset val="238"/>
    </font>
    <font>
      <b/>
      <sz val="12"/>
      <name val="Arial"/>
      <family val="2"/>
      <charset val="238"/>
    </font>
    <font>
      <b/>
      <sz val="12"/>
      <name val="Swis721 BT"/>
      <family val="2"/>
      <charset val="1"/>
    </font>
    <font>
      <sz val="10"/>
      <name val="Swis721 BT"/>
      <family val="2"/>
      <charset val="238"/>
    </font>
    <font>
      <b/>
      <sz val="11"/>
      <name val="Swis721 BT"/>
      <family val="2"/>
      <charset val="1"/>
    </font>
    <font>
      <b/>
      <sz val="10"/>
      <name val="Swis721 BT"/>
      <family val="2"/>
      <charset val="238"/>
    </font>
    <font>
      <b/>
      <u/>
      <sz val="12"/>
      <name val="Swis721 BT"/>
      <family val="2"/>
      <charset val="1"/>
    </font>
    <font>
      <b/>
      <i/>
      <sz val="10"/>
      <name val="Swis721 BT"/>
      <family val="2"/>
      <charset val="238"/>
    </font>
    <font>
      <i/>
      <sz val="10"/>
      <name val="Swis721 BT"/>
      <family val="2"/>
      <charset val="238"/>
    </font>
    <font>
      <sz val="8"/>
      <name val="Swis721 BT"/>
      <family val="2"/>
      <charset val="238"/>
    </font>
    <font>
      <sz val="10"/>
      <name val="Verdana"/>
      <family val="2"/>
      <charset val="238"/>
    </font>
    <font>
      <vertAlign val="superscript"/>
      <sz val="10"/>
      <name val="Swis721 BT"/>
      <family val="2"/>
      <charset val="238"/>
    </font>
    <font>
      <b/>
      <sz val="8"/>
      <name val="Swis721 BT"/>
      <family val="2"/>
      <charset val="238"/>
    </font>
    <font>
      <sz val="9"/>
      <name val="Swis721 BT"/>
      <family val="2"/>
      <charset val="238"/>
    </font>
    <font>
      <b/>
      <u/>
      <sz val="10"/>
      <name val="Swis721 BT"/>
      <family val="2"/>
      <charset val="238"/>
    </font>
    <font>
      <b/>
      <i/>
      <sz val="10"/>
      <color indexed="10"/>
      <name val="Swis721 BT"/>
      <family val="2"/>
      <charset val="238"/>
    </font>
    <font>
      <b/>
      <sz val="10"/>
      <color indexed="10"/>
      <name val="Swis721 BT"/>
      <family val="2"/>
      <charset val="238"/>
    </font>
    <font>
      <b/>
      <sz val="10"/>
      <name val="Swis721 BT"/>
      <family val="2"/>
    </font>
  </fonts>
  <fills count="17">
    <fill>
      <patternFill patternType="none"/>
    </fill>
    <fill>
      <patternFill patternType="gray125"/>
    </fill>
    <fill>
      <patternFill patternType="solid">
        <fgColor indexed="47"/>
        <bgColor indexed="31"/>
      </patternFill>
    </fill>
    <fill>
      <patternFill patternType="solid">
        <fgColor indexed="13"/>
        <bgColor indexed="34"/>
      </patternFill>
    </fill>
    <fill>
      <patternFill patternType="solid">
        <fgColor rgb="FFFFFF00"/>
        <bgColor indexed="64"/>
      </patternFill>
    </fill>
    <fill>
      <patternFill patternType="solid">
        <fgColor rgb="FFFFFF99"/>
        <bgColor indexed="64"/>
      </patternFill>
    </fill>
    <fill>
      <patternFill patternType="solid">
        <fgColor indexed="43"/>
        <bgColor indexed="64"/>
      </patternFill>
    </fill>
    <fill>
      <patternFill patternType="solid">
        <fgColor rgb="FFCCFFCC"/>
        <bgColor indexed="64"/>
      </patternFill>
    </fill>
    <fill>
      <patternFill patternType="solid">
        <fgColor theme="0"/>
        <bgColor indexed="64"/>
      </patternFill>
    </fill>
    <fill>
      <patternFill patternType="solid">
        <fgColor indexed="42"/>
        <bgColor indexed="64"/>
      </patternFill>
    </fill>
    <fill>
      <patternFill patternType="solid">
        <fgColor indexed="42"/>
        <bgColor indexed="27"/>
      </patternFill>
    </fill>
    <fill>
      <patternFill patternType="solid">
        <fgColor indexe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indexed="43"/>
        <bgColor indexed="26"/>
      </patternFill>
    </fill>
    <fill>
      <patternFill patternType="solid">
        <fgColor indexed="22"/>
        <bgColor indexed="31"/>
      </patternFill>
    </fill>
  </fills>
  <borders count="42">
    <border>
      <left/>
      <right/>
      <top/>
      <bottom/>
      <diagonal/>
    </border>
    <border>
      <left style="hair">
        <color indexed="8"/>
      </left>
      <right style="hair">
        <color indexed="8"/>
      </right>
      <top style="hair">
        <color indexed="8"/>
      </top>
      <bottom style="hair">
        <color indexed="8"/>
      </bottom>
      <diagonal/>
    </border>
    <border>
      <left style="double">
        <color indexed="8"/>
      </left>
      <right/>
      <top style="double">
        <color indexed="8"/>
      </top>
      <bottom style="double">
        <color indexed="8"/>
      </bottom>
      <diagonal/>
    </border>
    <border>
      <left style="double">
        <color indexed="8"/>
      </left>
      <right/>
      <top style="double">
        <color indexed="8"/>
      </top>
      <bottom/>
      <diagonal/>
    </border>
    <border>
      <left style="double">
        <color indexed="8"/>
      </left>
      <right/>
      <top/>
      <bottom/>
      <diagonal/>
    </border>
    <border>
      <left/>
      <right style="double">
        <color indexed="8"/>
      </right>
      <top/>
      <bottom/>
      <diagonal/>
    </border>
    <border>
      <left style="double">
        <color indexed="8"/>
      </left>
      <right/>
      <top/>
      <bottom style="double">
        <color indexed="8"/>
      </bottom>
      <diagonal/>
    </border>
    <border>
      <left/>
      <right style="double">
        <color indexed="8"/>
      </right>
      <top/>
      <bottom style="double">
        <color indexed="8"/>
      </bottom>
      <diagonal/>
    </border>
    <border>
      <left/>
      <right/>
      <top style="thin">
        <color indexed="8"/>
      </top>
      <bottom/>
      <diagonal/>
    </border>
    <border>
      <left/>
      <right/>
      <top/>
      <bottom style="thin">
        <color indexed="8"/>
      </bottom>
      <diagonal/>
    </border>
    <border>
      <left/>
      <right/>
      <top/>
      <bottom style="thin">
        <color auto="1"/>
      </bottom>
      <diagonal/>
    </border>
    <border>
      <left/>
      <right style="double">
        <color indexed="8"/>
      </right>
      <top style="double">
        <color indexed="8"/>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64"/>
      </right>
      <top style="thin">
        <color indexed="64"/>
      </top>
      <bottom/>
      <diagonal/>
    </border>
    <border>
      <left style="thin">
        <color indexed="64"/>
      </left>
      <right/>
      <top style="thin">
        <color indexed="64"/>
      </top>
      <bottom style="thin">
        <color indexed="8"/>
      </bottom>
      <diagonal/>
    </border>
    <border>
      <left style="thin">
        <color indexed="64"/>
      </left>
      <right style="thin">
        <color indexed="8"/>
      </right>
      <top style="thin">
        <color indexed="8"/>
      </top>
      <bottom style="thin">
        <color indexed="8"/>
      </bottom>
      <diagonal/>
    </border>
    <border>
      <left style="thin">
        <color indexed="8"/>
      </left>
      <right/>
      <top/>
      <bottom/>
      <diagonal/>
    </border>
    <border>
      <left style="thin">
        <color indexed="64"/>
      </left>
      <right style="thin">
        <color indexed="8"/>
      </right>
      <top style="thin">
        <color indexed="8"/>
      </top>
      <bottom/>
      <diagonal/>
    </border>
    <border>
      <left/>
      <right/>
      <top/>
      <bottom style="thin">
        <color indexed="8"/>
      </bottom>
      <diagonal/>
    </border>
    <border>
      <left style="medium">
        <color indexed="8"/>
      </left>
      <right style="medium">
        <color indexed="8"/>
      </right>
      <top style="medium">
        <color indexed="8"/>
      </top>
      <bottom style="medium">
        <color indexed="8"/>
      </bottom>
      <diagonal/>
    </border>
    <border>
      <left/>
      <right/>
      <top/>
      <bottom style="medium">
        <color indexed="8"/>
      </bottom>
      <diagonal/>
    </border>
    <border>
      <left style="thin">
        <color indexed="8"/>
      </left>
      <right style="thin">
        <color indexed="8"/>
      </right>
      <top style="thin">
        <color indexed="8"/>
      </top>
      <bottom style="thin">
        <color indexed="8"/>
      </bottom>
      <diagonal/>
    </border>
    <border>
      <left/>
      <right/>
      <top style="medium">
        <color indexed="8"/>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s>
  <cellStyleXfs count="37">
    <xf numFmtId="0" fontId="0" fillId="0" borderId="0"/>
    <xf numFmtId="0" fontId="1" fillId="0" borderId="0"/>
    <xf numFmtId="0" fontId="2" fillId="2" borderId="0" applyNumberFormat="0" applyBorder="0" applyAlignment="0" applyProtection="0"/>
    <xf numFmtId="164" fontId="26" fillId="0" borderId="0" applyFill="0" applyBorder="0" applyAlignment="0" applyProtection="0"/>
    <xf numFmtId="165" fontId="26" fillId="0" borderId="0" applyFill="0" applyBorder="0" applyAlignment="0" applyProtection="0"/>
    <xf numFmtId="164" fontId="26" fillId="0" borderId="0" applyFill="0" applyBorder="0" applyAlignment="0" applyProtection="0"/>
    <xf numFmtId="165" fontId="26" fillId="0" borderId="0" applyFill="0" applyBorder="0" applyAlignment="0" applyProtection="0"/>
    <xf numFmtId="0" fontId="1" fillId="0" borderId="0"/>
    <xf numFmtId="0" fontId="3" fillId="0" borderId="0"/>
    <xf numFmtId="0" fontId="1" fillId="0" borderId="1">
      <alignment horizontal="right" vertical="center"/>
    </xf>
    <xf numFmtId="0" fontId="4" fillId="0" borderId="0"/>
    <xf numFmtId="0" fontId="4" fillId="0" borderId="0"/>
    <xf numFmtId="0" fontId="4" fillId="0" borderId="0"/>
    <xf numFmtId="0" fontId="5" fillId="0" borderId="0"/>
    <xf numFmtId="0" fontId="6" fillId="0" borderId="0"/>
    <xf numFmtId="0" fontId="7" fillId="0" borderId="0" applyNumberFormat="0" applyFill="0" applyBorder="0" applyAlignment="0" applyProtection="0"/>
    <xf numFmtId="0" fontId="7" fillId="0" borderId="0" applyNumberFormat="0" applyFill="0" applyBorder="0" applyAlignment="0" applyProtection="0"/>
    <xf numFmtId="0" fontId="5" fillId="0" borderId="0"/>
    <xf numFmtId="0" fontId="7" fillId="0" borderId="0"/>
    <xf numFmtId="0" fontId="8" fillId="0" borderId="0"/>
    <xf numFmtId="0" fontId="1" fillId="0" borderId="0"/>
    <xf numFmtId="0" fontId="25" fillId="2" borderId="0" applyNumberFormat="0" applyBorder="0" applyAlignment="0" applyProtection="0"/>
    <xf numFmtId="0" fontId="38" fillId="0" borderId="0"/>
    <xf numFmtId="43" fontId="26" fillId="0" borderId="0" applyFont="0" applyFill="0" applyBorder="0" applyAlignment="0" applyProtection="0"/>
    <xf numFmtId="0" fontId="42" fillId="0" borderId="0"/>
    <xf numFmtId="0" fontId="26" fillId="0" borderId="0"/>
    <xf numFmtId="0" fontId="60" fillId="0" borderId="0"/>
    <xf numFmtId="0" fontId="60" fillId="0" borderId="0"/>
    <xf numFmtId="0" fontId="26" fillId="0" borderId="0"/>
    <xf numFmtId="0" fontId="60" fillId="0" borderId="0"/>
    <xf numFmtId="172" fontId="60" fillId="0" borderId="0" applyFont="0" applyFill="0" applyBorder="0" applyAlignment="0" applyProtection="0"/>
    <xf numFmtId="0" fontId="26" fillId="0" borderId="0"/>
    <xf numFmtId="0" fontId="26" fillId="0" borderId="0"/>
    <xf numFmtId="0" fontId="60" fillId="0" borderId="0"/>
    <xf numFmtId="0" fontId="60" fillId="0" borderId="0"/>
    <xf numFmtId="0" fontId="60" fillId="0" borderId="0"/>
    <xf numFmtId="174" fontId="60" fillId="0" borderId="0" applyFont="0" applyFill="0" applyBorder="0" applyAlignment="0" applyProtection="0"/>
  </cellStyleXfs>
  <cellXfs count="812">
    <xf numFmtId="0" fontId="0" fillId="0" borderId="0" xfId="0"/>
    <xf numFmtId="0" fontId="9" fillId="0" borderId="0" xfId="0" applyFont="1" applyFill="1" applyAlignment="1">
      <alignment horizontal="center" vertical="top"/>
    </xf>
    <xf numFmtId="0" fontId="10" fillId="0" borderId="0" xfId="0" applyFont="1" applyFill="1" applyAlignment="1">
      <alignment horizontal="justify" vertical="top"/>
    </xf>
    <xf numFmtId="0" fontId="10" fillId="0" borderId="0" xfId="0" applyFont="1" applyFill="1" applyAlignment="1">
      <alignment horizontal="center"/>
    </xf>
    <xf numFmtId="166" fontId="10" fillId="0" borderId="0" xfId="0" applyNumberFormat="1" applyFont="1" applyFill="1" applyAlignment="1">
      <alignment horizontal="center"/>
    </xf>
    <xf numFmtId="0" fontId="0" fillId="0" borderId="0" xfId="0" applyFill="1"/>
    <xf numFmtId="0" fontId="7" fillId="0" borderId="0" xfId="16" applyFill="1" applyBorder="1" applyAlignment="1" applyProtection="1"/>
    <xf numFmtId="0" fontId="7" fillId="0" borderId="0" xfId="16" applyFill="1" applyBorder="1" applyAlignment="1" applyProtection="1">
      <alignment vertical="top" wrapText="1"/>
    </xf>
    <xf numFmtId="0" fontId="15" fillId="0" borderId="0" xfId="13" applyFont="1" applyFill="1" applyAlignment="1">
      <alignment horizontal="justify" vertical="top"/>
    </xf>
    <xf numFmtId="0" fontId="10" fillId="0" borderId="0" xfId="13" applyFont="1" applyFill="1" applyAlignment="1">
      <alignment horizontal="center"/>
    </xf>
    <xf numFmtId="166" fontId="10" fillId="0" borderId="0" xfId="13" applyNumberFormat="1" applyFont="1" applyFill="1" applyAlignment="1">
      <alignment horizontal="center"/>
    </xf>
    <xf numFmtId="0" fontId="9" fillId="0" borderId="0" xfId="13" applyNumberFormat="1" applyFont="1" applyFill="1" applyAlignment="1">
      <alignment horizontal="center" vertical="top"/>
    </xf>
    <xf numFmtId="0" fontId="11" fillId="0" borderId="0" xfId="13" applyFont="1" applyFill="1" applyAlignment="1">
      <alignment horizontal="justify" vertical="top"/>
    </xf>
    <xf numFmtId="49" fontId="16" fillId="0" borderId="0" xfId="0" applyNumberFormat="1" applyFont="1" applyFill="1" applyBorder="1" applyAlignment="1">
      <alignment horizontal="center" vertical="top"/>
    </xf>
    <xf numFmtId="0" fontId="11" fillId="0" borderId="0" xfId="0" applyFont="1" applyFill="1" applyBorder="1" applyAlignment="1">
      <alignment horizontal="justify" vertical="top" wrapText="1"/>
    </xf>
    <xf numFmtId="0" fontId="17" fillId="0" borderId="0" xfId="0" applyFont="1" applyFill="1" applyBorder="1"/>
    <xf numFmtId="0" fontId="17" fillId="0" borderId="0" xfId="0" applyFont="1" applyFill="1"/>
    <xf numFmtId="0" fontId="6" fillId="0" borderId="0" xfId="18" applyFont="1" applyAlignment="1"/>
    <xf numFmtId="0" fontId="11" fillId="0" borderId="0" xfId="16" applyFont="1" applyFill="1" applyBorder="1" applyAlignment="1" applyProtection="1">
      <alignment horizontal="justify" vertical="top"/>
    </xf>
    <xf numFmtId="0" fontId="18" fillId="0" borderId="0" xfId="0" applyFont="1" applyFill="1" applyBorder="1"/>
    <xf numFmtId="0" fontId="18" fillId="0" borderId="0" xfId="0" applyFont="1" applyFill="1"/>
    <xf numFmtId="49" fontId="16" fillId="0" borderId="0" xfId="18" applyNumberFormat="1" applyFont="1" applyFill="1" applyBorder="1" applyAlignment="1">
      <alignment horizontal="center" vertical="top"/>
    </xf>
    <xf numFmtId="0" fontId="15" fillId="0" borderId="0" xfId="0" applyFont="1" applyFill="1" applyBorder="1" applyAlignment="1">
      <alignment horizontal="left" vertical="top"/>
    </xf>
    <xf numFmtId="0" fontId="11" fillId="0" borderId="0" xfId="18" applyFont="1" applyFill="1" applyBorder="1" applyAlignment="1">
      <alignment horizontal="center"/>
    </xf>
    <xf numFmtId="166" fontId="11" fillId="0" borderId="0" xfId="18" applyNumberFormat="1" applyFont="1" applyFill="1" applyBorder="1" applyAlignment="1">
      <alignment horizontal="center"/>
    </xf>
    <xf numFmtId="49" fontId="16" fillId="0" borderId="0" xfId="16" applyNumberFormat="1" applyFont="1" applyFill="1" applyBorder="1" applyAlignment="1" applyProtection="1">
      <alignment horizontal="center" vertical="top"/>
    </xf>
    <xf numFmtId="0" fontId="16" fillId="0" borderId="0" xfId="16" applyFont="1" applyFill="1" applyBorder="1" applyAlignment="1" applyProtection="1">
      <alignment horizontal="center"/>
    </xf>
    <xf numFmtId="166" fontId="16" fillId="0" borderId="0" xfId="16" applyNumberFormat="1" applyFont="1" applyFill="1" applyBorder="1" applyAlignment="1" applyProtection="1">
      <alignment horizontal="center"/>
    </xf>
    <xf numFmtId="0" fontId="15" fillId="0" borderId="0" xfId="0" applyFont="1" applyFill="1" applyBorder="1" applyAlignment="1">
      <alignment horizontal="justify" vertical="top"/>
    </xf>
    <xf numFmtId="0" fontId="15" fillId="0" borderId="0" xfId="0" applyFont="1" applyFill="1" applyBorder="1" applyAlignment="1">
      <alignment horizontal="center" vertical="top"/>
    </xf>
    <xf numFmtId="0" fontId="16" fillId="0" borderId="0" xfId="0" applyFont="1" applyFill="1" applyBorder="1" applyAlignment="1">
      <alignment horizontal="justify" vertical="top"/>
    </xf>
    <xf numFmtId="166" fontId="9" fillId="0" borderId="0" xfId="0" applyNumberFormat="1" applyFont="1" applyFill="1" applyAlignment="1">
      <alignment horizontal="center"/>
    </xf>
    <xf numFmtId="0" fontId="16" fillId="0" borderId="0" xfId="0" applyFont="1" applyFill="1"/>
    <xf numFmtId="0" fontId="16" fillId="3" borderId="0" xfId="0" applyFont="1" applyFill="1"/>
    <xf numFmtId="0" fontId="16" fillId="0" borderId="0" xfId="0" applyFont="1" applyFill="1" applyBorder="1" applyAlignment="1">
      <alignment horizontal="center"/>
    </xf>
    <xf numFmtId="166" fontId="16" fillId="0" borderId="0" xfId="0" applyNumberFormat="1" applyFont="1" applyFill="1" applyBorder="1" applyAlignment="1">
      <alignment horizontal="center"/>
    </xf>
    <xf numFmtId="49" fontId="16" fillId="0" borderId="0" xfId="0" applyNumberFormat="1" applyFont="1" applyFill="1" applyBorder="1" applyAlignment="1">
      <alignment horizontal="center" vertical="top" wrapText="1"/>
    </xf>
    <xf numFmtId="0" fontId="16" fillId="0" borderId="0" xfId="0" applyFont="1" applyFill="1" applyBorder="1" applyAlignment="1">
      <alignment horizontal="justify" vertical="top" wrapText="1"/>
    </xf>
    <xf numFmtId="0" fontId="16" fillId="0" borderId="0" xfId="0" applyFont="1" applyFill="1" applyBorder="1" applyAlignment="1">
      <alignment horizontal="center" wrapText="1"/>
    </xf>
    <xf numFmtId="166" fontId="16" fillId="0" borderId="0" xfId="0" applyNumberFormat="1" applyFont="1" applyFill="1" applyBorder="1" applyAlignment="1">
      <alignment horizontal="center" wrapText="1"/>
    </xf>
    <xf numFmtId="49" fontId="13" fillId="0" borderId="0" xfId="0" applyNumberFormat="1" applyFont="1" applyFill="1" applyBorder="1" applyAlignment="1">
      <alignment horizontal="center" vertical="top"/>
    </xf>
    <xf numFmtId="1" fontId="16" fillId="0" borderId="0" xfId="16" applyNumberFormat="1" applyFont="1" applyFill="1" applyBorder="1" applyAlignment="1" applyProtection="1">
      <alignment horizontal="center" wrapText="1"/>
    </xf>
    <xf numFmtId="0" fontId="16" fillId="0" borderId="0" xfId="0" applyFont="1" applyFill="1" applyBorder="1" applyAlignment="1">
      <alignment horizontal="center" vertical="top"/>
    </xf>
    <xf numFmtId="0" fontId="20" fillId="0" borderId="0" xfId="0" applyFont="1" applyFill="1" applyBorder="1" applyAlignment="1">
      <alignment horizontal="justify" vertical="top"/>
    </xf>
    <xf numFmtId="1" fontId="16" fillId="0" borderId="0" xfId="0" applyNumberFormat="1" applyFont="1" applyFill="1" applyBorder="1" applyAlignment="1">
      <alignment horizontal="center"/>
    </xf>
    <xf numFmtId="0" fontId="19" fillId="0" borderId="0" xfId="0" applyFont="1" applyFill="1" applyAlignment="1">
      <alignment horizontal="center"/>
    </xf>
    <xf numFmtId="167" fontId="16" fillId="0" borderId="0" xfId="0" applyNumberFormat="1" applyFont="1" applyFill="1" applyBorder="1" applyAlignment="1">
      <alignment horizontal="left" vertical="top"/>
    </xf>
    <xf numFmtId="167" fontId="16" fillId="0" borderId="0" xfId="0" applyNumberFormat="1" applyFont="1" applyFill="1" applyBorder="1" applyAlignment="1">
      <alignment horizontal="center"/>
    </xf>
    <xf numFmtId="0" fontId="19" fillId="0" borderId="0" xfId="0" applyFont="1" applyFill="1"/>
    <xf numFmtId="0" fontId="11" fillId="0" borderId="0" xfId="0" applyFont="1" applyFill="1" applyBorder="1" applyAlignment="1">
      <alignment horizontal="justify" vertical="top"/>
    </xf>
    <xf numFmtId="0" fontId="11" fillId="0" borderId="0" xfId="0" applyFont="1" applyFill="1" applyBorder="1" applyAlignment="1">
      <alignment horizontal="center"/>
    </xf>
    <xf numFmtId="1" fontId="19" fillId="0" borderId="0" xfId="0" applyNumberFormat="1" applyFont="1" applyFill="1"/>
    <xf numFmtId="0" fontId="22" fillId="0" borderId="0" xfId="0" applyFont="1" applyFill="1"/>
    <xf numFmtId="166" fontId="11" fillId="0" borderId="0" xfId="0" applyNumberFormat="1" applyFont="1" applyFill="1" applyBorder="1" applyAlignment="1">
      <alignment horizontal="center"/>
    </xf>
    <xf numFmtId="16" fontId="9" fillId="0" borderId="0" xfId="0" applyNumberFormat="1" applyFont="1" applyFill="1" applyBorder="1" applyAlignment="1">
      <alignment horizontal="center" vertical="top" wrapText="1"/>
    </xf>
    <xf numFmtId="0" fontId="10" fillId="0" borderId="0" xfId="0" applyFont="1" applyFill="1" applyBorder="1" applyAlignment="1">
      <alignment horizontal="center" wrapText="1"/>
    </xf>
    <xf numFmtId="166" fontId="11" fillId="0" borderId="0" xfId="0" applyNumberFormat="1" applyFont="1" applyFill="1" applyBorder="1" applyAlignment="1">
      <alignment horizontal="center" wrapText="1"/>
    </xf>
    <xf numFmtId="0" fontId="19" fillId="3" borderId="0" xfId="0" applyFont="1" applyFill="1"/>
    <xf numFmtId="0" fontId="10" fillId="0" borderId="0" xfId="0" applyFont="1" applyFill="1" applyBorder="1" applyAlignment="1">
      <alignment horizontal="justify" vertical="top" wrapText="1"/>
    </xf>
    <xf numFmtId="0" fontId="9" fillId="0" borderId="8" xfId="13" applyNumberFormat="1" applyFont="1" applyFill="1" applyBorder="1" applyAlignment="1">
      <alignment horizontal="center" vertical="top"/>
    </xf>
    <xf numFmtId="0" fontId="15" fillId="0" borderId="8" xfId="0" applyFont="1" applyFill="1" applyBorder="1" applyAlignment="1">
      <alignment horizontal="justify" vertical="top"/>
    </xf>
    <xf numFmtId="0" fontId="10" fillId="0" borderId="8" xfId="13" applyFont="1" applyFill="1" applyBorder="1" applyAlignment="1">
      <alignment horizontal="center"/>
    </xf>
    <xf numFmtId="166" fontId="10" fillId="0" borderId="8" xfId="13" applyNumberFormat="1" applyFont="1" applyFill="1" applyBorder="1" applyAlignment="1">
      <alignment horizontal="center"/>
    </xf>
    <xf numFmtId="0" fontId="13" fillId="0" borderId="0" xfId="13" applyNumberFormat="1" applyFont="1" applyFill="1" applyBorder="1" applyAlignment="1">
      <alignment horizontal="center" vertical="top"/>
    </xf>
    <xf numFmtId="0" fontId="15" fillId="0" borderId="0" xfId="13" applyFont="1" applyFill="1" applyBorder="1" applyAlignment="1">
      <alignment horizontal="justify" vertical="top" wrapText="1"/>
    </xf>
    <xf numFmtId="0" fontId="11" fillId="0" borderId="0" xfId="13" applyFont="1" applyFill="1" applyBorder="1" applyAlignment="1">
      <alignment horizontal="center"/>
    </xf>
    <xf numFmtId="166" fontId="11" fillId="0" borderId="0" xfId="13" applyNumberFormat="1" applyFont="1" applyFill="1" applyBorder="1" applyAlignment="1">
      <alignment horizontal="center"/>
    </xf>
    <xf numFmtId="0" fontId="15" fillId="0" borderId="0" xfId="0" applyFont="1" applyFill="1" applyBorder="1" applyAlignment="1">
      <alignment horizontal="justify" vertical="top" wrapText="1"/>
    </xf>
    <xf numFmtId="0" fontId="16" fillId="0" borderId="0" xfId="13" applyNumberFormat="1" applyFont="1" applyFill="1" applyBorder="1" applyAlignment="1">
      <alignment horizontal="center" vertical="top"/>
    </xf>
    <xf numFmtId="0" fontId="16" fillId="0" borderId="0" xfId="13" applyNumberFormat="1" applyFont="1" applyFill="1" applyBorder="1" applyAlignment="1">
      <alignment horizontal="justify" vertical="top" wrapText="1"/>
    </xf>
    <xf numFmtId="0" fontId="16" fillId="0" borderId="0" xfId="13" applyFont="1" applyFill="1" applyBorder="1" applyAlignment="1">
      <alignment horizontal="center"/>
    </xf>
    <xf numFmtId="1" fontId="16" fillId="0" borderId="0" xfId="13" applyNumberFormat="1" applyFont="1" applyFill="1" applyBorder="1" applyAlignment="1">
      <alignment horizontal="center"/>
    </xf>
    <xf numFmtId="49" fontId="13" fillId="0" borderId="8" xfId="0" applyNumberFormat="1" applyFont="1" applyFill="1" applyBorder="1" applyAlignment="1">
      <alignment horizontal="center" vertical="top"/>
    </xf>
    <xf numFmtId="0" fontId="11" fillId="0" borderId="8" xfId="0" applyFont="1" applyFill="1" applyBorder="1" applyAlignment="1">
      <alignment horizontal="center"/>
    </xf>
    <xf numFmtId="166" fontId="11" fillId="0" borderId="8" xfId="0" applyNumberFormat="1" applyFont="1" applyFill="1" applyBorder="1" applyAlignment="1">
      <alignment horizontal="center"/>
    </xf>
    <xf numFmtId="0" fontId="0" fillId="0" borderId="8" xfId="0" applyFill="1" applyBorder="1"/>
    <xf numFmtId="0" fontId="11" fillId="0" borderId="0" xfId="16" applyFont="1" applyFill="1" applyBorder="1" applyAlignment="1" applyProtection="1">
      <alignment horizontal="center"/>
    </xf>
    <xf numFmtId="166" fontId="19" fillId="0" borderId="0" xfId="0" applyNumberFormat="1" applyFont="1" applyFill="1"/>
    <xf numFmtId="0" fontId="13" fillId="0" borderId="0" xfId="0" applyFont="1" applyFill="1" applyBorder="1" applyAlignment="1">
      <alignment horizontal="justify" vertical="top"/>
    </xf>
    <xf numFmtId="49" fontId="16" fillId="0" borderId="0" xfId="0" applyNumberFormat="1" applyFont="1" applyFill="1" applyBorder="1" applyAlignment="1">
      <alignment horizontal="left" vertical="top"/>
    </xf>
    <xf numFmtId="0" fontId="16" fillId="0" borderId="0" xfId="0" applyFont="1" applyFill="1" applyBorder="1" applyAlignment="1">
      <alignment horizontal="left" vertical="top" wrapText="1"/>
    </xf>
    <xf numFmtId="0" fontId="10" fillId="0" borderId="0" xfId="0" applyFont="1" applyFill="1" applyAlignment="1">
      <alignment horizontal="center" wrapText="1"/>
    </xf>
    <xf numFmtId="166" fontId="10" fillId="0" borderId="0" xfId="0" applyNumberFormat="1" applyFont="1" applyFill="1" applyAlignment="1">
      <alignment horizontal="center" wrapText="1"/>
    </xf>
    <xf numFmtId="166" fontId="0" fillId="0" borderId="0" xfId="0" applyNumberFormat="1" applyFill="1"/>
    <xf numFmtId="49" fontId="16" fillId="0" borderId="8" xfId="0" applyNumberFormat="1" applyFont="1" applyFill="1" applyBorder="1" applyAlignment="1">
      <alignment horizontal="center" vertical="top"/>
    </xf>
    <xf numFmtId="0" fontId="14" fillId="0" borderId="0" xfId="0" applyFont="1" applyFill="1"/>
    <xf numFmtId="0" fontId="11" fillId="0" borderId="9" xfId="21" applyFont="1" applyFill="1" applyBorder="1" applyAlignment="1" applyProtection="1">
      <alignment horizontal="left" vertical="top" wrapText="1"/>
    </xf>
    <xf numFmtId="0" fontId="11" fillId="0" borderId="9" xfId="21" applyFont="1" applyFill="1" applyBorder="1" applyAlignment="1" applyProtection="1">
      <alignment horizontal="center"/>
    </xf>
    <xf numFmtId="166" fontId="11" fillId="0" borderId="9" xfId="21" applyNumberFormat="1" applyFont="1" applyFill="1" applyBorder="1" applyAlignment="1" applyProtection="1">
      <alignment horizontal="center"/>
    </xf>
    <xf numFmtId="0" fontId="15" fillId="0" borderId="0" xfId="0" applyFont="1" applyFill="1" applyBorder="1" applyAlignment="1">
      <alignment horizontal="left"/>
    </xf>
    <xf numFmtId="0" fontId="16" fillId="0" borderId="0" xfId="0" applyFont="1" applyFill="1" applyAlignment="1">
      <alignment horizontal="left"/>
    </xf>
    <xf numFmtId="49" fontId="23" fillId="0" borderId="0" xfId="16" applyNumberFormat="1" applyFont="1" applyFill="1" applyBorder="1" applyAlignment="1" applyProtection="1">
      <alignment horizontal="center" vertical="top"/>
    </xf>
    <xf numFmtId="166" fontId="11" fillId="0" borderId="0" xfId="16" applyNumberFormat="1" applyFont="1" applyFill="1" applyBorder="1" applyAlignment="1" applyProtection="1">
      <alignment horizontal="center"/>
    </xf>
    <xf numFmtId="0" fontId="13" fillId="0" borderId="0" xfId="0" applyFont="1" applyFill="1" applyBorder="1" applyAlignment="1">
      <alignment horizontal="center" vertical="top"/>
    </xf>
    <xf numFmtId="0" fontId="0" fillId="3" borderId="0" xfId="0" applyFill="1"/>
    <xf numFmtId="49" fontId="9" fillId="0" borderId="8" xfId="17" applyNumberFormat="1" applyFont="1" applyFill="1" applyBorder="1" applyAlignment="1">
      <alignment horizontal="center" vertical="top" wrapText="1"/>
    </xf>
    <xf numFmtId="0" fontId="13" fillId="0" borderId="8" xfId="0" applyFont="1" applyFill="1" applyBorder="1" applyAlignment="1">
      <alignment horizontal="justify" vertical="top"/>
    </xf>
    <xf numFmtId="0" fontId="16" fillId="0" borderId="8" xfId="0" applyFont="1" applyFill="1" applyBorder="1" applyAlignment="1">
      <alignment horizontal="center"/>
    </xf>
    <xf numFmtId="1" fontId="16" fillId="0" borderId="8" xfId="0" applyNumberFormat="1" applyFont="1" applyFill="1" applyBorder="1" applyAlignment="1">
      <alignment horizontal="center"/>
    </xf>
    <xf numFmtId="0" fontId="21" fillId="0" borderId="0" xfId="17" applyFont="1" applyFill="1" applyBorder="1" applyAlignment="1">
      <alignment horizontal="center"/>
    </xf>
    <xf numFmtId="1" fontId="16" fillId="0" borderId="0" xfId="17" applyNumberFormat="1" applyFont="1" applyFill="1" applyBorder="1" applyAlignment="1">
      <alignment horizontal="center" wrapText="1"/>
    </xf>
    <xf numFmtId="49" fontId="9" fillId="0" borderId="0" xfId="0" applyNumberFormat="1" applyFont="1" applyFill="1" applyBorder="1" applyAlignment="1">
      <alignment horizontal="left" vertical="top" wrapText="1"/>
    </xf>
    <xf numFmtId="49" fontId="16" fillId="0" borderId="0" xfId="0" applyNumberFormat="1" applyFont="1" applyFill="1" applyBorder="1" applyAlignment="1">
      <alignment horizontal="left" vertical="top" wrapText="1"/>
    </xf>
    <xf numFmtId="49" fontId="16" fillId="0" borderId="0" xfId="0" applyNumberFormat="1" applyFont="1" applyFill="1" applyBorder="1" applyAlignment="1">
      <alignment vertical="top"/>
    </xf>
    <xf numFmtId="0" fontId="11" fillId="0" borderId="0" xfId="21" applyFont="1" applyFill="1" applyBorder="1" applyAlignment="1" applyProtection="1">
      <alignment horizontal="center"/>
    </xf>
    <xf numFmtId="166" fontId="11" fillId="0" borderId="0" xfId="21" applyNumberFormat="1" applyFont="1" applyFill="1" applyBorder="1" applyAlignment="1" applyProtection="1">
      <alignment horizontal="center"/>
    </xf>
    <xf numFmtId="0" fontId="15" fillId="0" borderId="0" xfId="16" applyFont="1" applyFill="1" applyBorder="1" applyAlignment="1" applyProtection="1">
      <alignment horizontal="center"/>
    </xf>
    <xf numFmtId="0" fontId="11" fillId="0" borderId="0" xfId="17" applyFont="1" applyFill="1" applyAlignment="1">
      <alignment horizontal="justify" vertical="top"/>
    </xf>
    <xf numFmtId="49" fontId="13" fillId="0" borderId="0" xfId="1" applyNumberFormat="1" applyFont="1" applyFill="1" applyBorder="1" applyAlignment="1">
      <alignment horizontal="center" vertical="top"/>
    </xf>
    <xf numFmtId="0" fontId="11" fillId="0" borderId="0" xfId="1" applyNumberFormat="1" applyFont="1" applyFill="1" applyBorder="1" applyAlignment="1">
      <alignment horizontal="center"/>
    </xf>
    <xf numFmtId="166" fontId="11" fillId="0" borderId="0" xfId="1" applyNumberFormat="1" applyFont="1" applyFill="1" applyBorder="1" applyAlignment="1">
      <alignment horizontal="center" wrapText="1"/>
    </xf>
    <xf numFmtId="0" fontId="11" fillId="0" borderId="0" xfId="13" applyFont="1" applyFill="1" applyBorder="1" applyAlignment="1">
      <alignment horizontal="justify" vertical="top"/>
    </xf>
    <xf numFmtId="167" fontId="11" fillId="0" borderId="0" xfId="13" applyNumberFormat="1" applyFont="1" applyFill="1" applyBorder="1" applyAlignment="1">
      <alignment horizontal="center"/>
    </xf>
    <xf numFmtId="0" fontId="11" fillId="0" borderId="0" xfId="0" applyFont="1" applyFill="1" applyBorder="1" applyAlignment="1">
      <alignment horizontal="center" vertical="center"/>
    </xf>
    <xf numFmtId="0" fontId="11" fillId="0" borderId="8" xfId="0" applyFont="1" applyFill="1" applyBorder="1" applyAlignment="1">
      <alignment horizontal="center" vertical="center"/>
    </xf>
    <xf numFmtId="49" fontId="16" fillId="0" borderId="9" xfId="0" applyNumberFormat="1" applyFont="1" applyFill="1" applyBorder="1" applyAlignment="1">
      <alignment horizontal="center" vertical="top"/>
    </xf>
    <xf numFmtId="0" fontId="15" fillId="0" borderId="9" xfId="0" applyFont="1" applyFill="1" applyBorder="1" applyAlignment="1">
      <alignment horizontal="justify" vertical="top"/>
    </xf>
    <xf numFmtId="0" fontId="11" fillId="0" borderId="9" xfId="0" applyFont="1" applyFill="1" applyBorder="1" applyAlignment="1">
      <alignment horizontal="center" vertical="center"/>
    </xf>
    <xf numFmtId="166" fontId="11" fillId="0" borderId="9" xfId="0" applyNumberFormat="1" applyFont="1" applyFill="1" applyBorder="1" applyAlignment="1">
      <alignment horizontal="center"/>
    </xf>
    <xf numFmtId="0" fontId="11" fillId="0" borderId="0" xfId="13" applyFont="1" applyFill="1" applyBorder="1" applyAlignment="1">
      <alignment horizontal="justify" vertical="top" wrapText="1"/>
    </xf>
    <xf numFmtId="0" fontId="22" fillId="0" borderId="0" xfId="0" applyFont="1" applyFill="1" applyAlignment="1">
      <alignment horizontal="center"/>
    </xf>
    <xf numFmtId="0" fontId="29" fillId="0" borderId="0" xfId="0" applyFont="1" applyFill="1" applyBorder="1" applyAlignment="1">
      <alignment horizontal="center"/>
    </xf>
    <xf numFmtId="0" fontId="31" fillId="0" borderId="0" xfId="16" applyFont="1" applyFill="1" applyAlignment="1">
      <alignment vertical="justify"/>
    </xf>
    <xf numFmtId="0" fontId="32" fillId="0" borderId="0" xfId="0" applyFont="1" applyFill="1"/>
    <xf numFmtId="0" fontId="0" fillId="4" borderId="0" xfId="0" applyFill="1"/>
    <xf numFmtId="166" fontId="11" fillId="0" borderId="0" xfId="16" applyNumberFormat="1" applyFont="1" applyFill="1" applyBorder="1" applyAlignment="1" applyProtection="1">
      <alignment horizontal="center" wrapText="1"/>
    </xf>
    <xf numFmtId="0" fontId="29" fillId="0" borderId="0" xfId="0" applyFont="1" applyFill="1" applyBorder="1" applyAlignment="1">
      <alignment horizontal="justify" vertical="top"/>
    </xf>
    <xf numFmtId="167" fontId="11" fillId="0" borderId="0" xfId="0" applyNumberFormat="1" applyFont="1" applyFill="1" applyBorder="1" applyAlignment="1">
      <alignment horizontal="right"/>
    </xf>
    <xf numFmtId="167" fontId="22" fillId="0" borderId="0" xfId="0" applyNumberFormat="1" applyFont="1" applyFill="1" applyBorder="1" applyAlignment="1">
      <alignment horizontal="right"/>
    </xf>
    <xf numFmtId="167" fontId="16" fillId="0" borderId="0" xfId="0" applyNumberFormat="1" applyFont="1" applyFill="1" applyBorder="1" applyAlignment="1">
      <alignment horizontal="left" vertical="top" wrapText="1"/>
    </xf>
    <xf numFmtId="0" fontId="19" fillId="0" borderId="0" xfId="0" quotePrefix="1" applyFont="1" applyFill="1"/>
    <xf numFmtId="49" fontId="29" fillId="0" borderId="0" xfId="0" applyNumberFormat="1" applyFont="1" applyFill="1" applyBorder="1" applyAlignment="1">
      <alignment horizontal="center" vertical="top" wrapText="1"/>
    </xf>
    <xf numFmtId="0" fontId="29" fillId="0" borderId="0" xfId="0" applyFont="1" applyFill="1" applyBorder="1" applyAlignment="1">
      <alignment horizontal="justify" vertical="top" wrapText="1"/>
    </xf>
    <xf numFmtId="0" fontId="29" fillId="0" borderId="0" xfId="0" applyFont="1" applyFill="1" applyBorder="1" applyAlignment="1">
      <alignment horizontal="center" wrapText="1"/>
    </xf>
    <xf numFmtId="1" fontId="29" fillId="0" borderId="0" xfId="0" applyNumberFormat="1" applyFont="1" applyFill="1" applyBorder="1" applyAlignment="1">
      <alignment horizontal="center" wrapText="1"/>
    </xf>
    <xf numFmtId="49" fontId="11" fillId="0" borderId="0" xfId="0" applyNumberFormat="1" applyFont="1" applyFill="1" applyBorder="1" applyAlignment="1">
      <alignment horizontal="center" vertical="top"/>
    </xf>
    <xf numFmtId="0" fontId="12" fillId="0" borderId="0" xfId="16" applyFont="1" applyFill="1" applyBorder="1" applyAlignment="1" applyProtection="1">
      <alignment horizontal="center" vertical="top" wrapText="1"/>
    </xf>
    <xf numFmtId="0" fontId="12" fillId="0" borderId="0" xfId="16" applyFont="1" applyFill="1" applyBorder="1" applyAlignment="1" applyProtection="1">
      <alignment horizontal="center" vertical="center" wrapText="1"/>
    </xf>
    <xf numFmtId="0" fontId="12" fillId="0" borderId="0" xfId="16" applyFont="1" applyFill="1" applyBorder="1" applyAlignment="1" applyProtection="1">
      <alignment horizontal="left" vertical="top" wrapText="1"/>
    </xf>
    <xf numFmtId="166" fontId="12" fillId="0" borderId="0" xfId="16" applyNumberFormat="1" applyFont="1" applyFill="1" applyBorder="1" applyAlignment="1" applyProtection="1">
      <alignment horizontal="center" wrapText="1"/>
    </xf>
    <xf numFmtId="0" fontId="13" fillId="0" borderId="0" xfId="16" applyFont="1" applyFill="1" applyBorder="1" applyAlignment="1" applyProtection="1">
      <alignment horizontal="center" wrapText="1"/>
    </xf>
    <xf numFmtId="167" fontId="13" fillId="0" borderId="0" xfId="16" applyNumberFormat="1" applyFont="1" applyFill="1" applyBorder="1" applyAlignment="1" applyProtection="1">
      <alignment horizontal="right" wrapText="1"/>
    </xf>
    <xf numFmtId="49" fontId="16" fillId="0" borderId="0" xfId="18" applyNumberFormat="1" applyFont="1" applyFill="1" applyAlignment="1">
      <alignment horizontal="center" vertical="top"/>
    </xf>
    <xf numFmtId="0" fontId="11" fillId="0" borderId="0" xfId="0" applyFont="1" applyFill="1" applyAlignment="1">
      <alignment horizontal="justify" vertical="top"/>
    </xf>
    <xf numFmtId="0" fontId="11" fillId="0" borderId="0" xfId="18" applyFont="1" applyFill="1" applyAlignment="1">
      <alignment horizontal="center"/>
    </xf>
    <xf numFmtId="166" fontId="11" fillId="0" borderId="0" xfId="18" applyNumberFormat="1" applyFont="1" applyFill="1" applyAlignment="1">
      <alignment horizontal="center"/>
    </xf>
    <xf numFmtId="0" fontId="13" fillId="0" borderId="0" xfId="16" applyNumberFormat="1" applyFont="1" applyFill="1" applyBorder="1" applyAlignment="1" applyProtection="1">
      <alignment horizontal="center" vertical="top" wrapText="1"/>
    </xf>
    <xf numFmtId="0" fontId="13" fillId="0" borderId="0" xfId="16" applyNumberFormat="1" applyFont="1" applyFill="1" applyBorder="1" applyAlignment="1" applyProtection="1">
      <alignment horizontal="left" vertical="top" wrapText="1"/>
    </xf>
    <xf numFmtId="0" fontId="13" fillId="0" borderId="0" xfId="16" applyNumberFormat="1" applyFont="1" applyFill="1" applyBorder="1" applyAlignment="1" applyProtection="1">
      <alignment horizontal="center" wrapText="1"/>
    </xf>
    <xf numFmtId="0" fontId="14" fillId="0" borderId="0" xfId="13" applyNumberFormat="1" applyFont="1" applyFill="1" applyAlignment="1">
      <alignment horizontal="center" vertical="top"/>
    </xf>
    <xf numFmtId="0" fontId="16" fillId="0" borderId="0" xfId="18" applyFont="1" applyFill="1" applyAlignment="1">
      <alignment horizontal="justify" vertical="top"/>
    </xf>
    <xf numFmtId="0" fontId="16" fillId="0" borderId="0" xfId="18" applyFont="1" applyFill="1" applyAlignment="1">
      <alignment horizontal="left"/>
    </xf>
    <xf numFmtId="166" fontId="16" fillId="0" borderId="0" xfId="18" applyNumberFormat="1" applyFont="1" applyFill="1" applyAlignment="1">
      <alignment horizontal="center"/>
    </xf>
    <xf numFmtId="49" fontId="11" fillId="0" borderId="0" xfId="18" applyNumberFormat="1" applyFont="1" applyFill="1" applyAlignment="1">
      <alignment horizontal="center" vertical="top"/>
    </xf>
    <xf numFmtId="0" fontId="11" fillId="0" borderId="0" xfId="0" applyFont="1" applyFill="1" applyBorder="1" applyAlignment="1">
      <alignment horizontal="center" wrapText="1"/>
    </xf>
    <xf numFmtId="169" fontId="11" fillId="0" borderId="0" xfId="0" applyNumberFormat="1" applyFont="1" applyFill="1" applyBorder="1" applyAlignment="1">
      <alignment horizontal="center" wrapText="1"/>
    </xf>
    <xf numFmtId="0" fontId="11" fillId="0" borderId="0" xfId="16" applyFont="1" applyFill="1" applyBorder="1" applyAlignment="1" applyProtection="1">
      <alignment horizontal="justify" vertical="top" wrapText="1"/>
    </xf>
    <xf numFmtId="0" fontId="11" fillId="0" borderId="0" xfId="16" applyFont="1" applyFill="1" applyBorder="1" applyAlignment="1" applyProtection="1">
      <alignment horizontal="center" wrapText="1"/>
    </xf>
    <xf numFmtId="169" fontId="11" fillId="0" borderId="0" xfId="16" applyNumberFormat="1" applyFont="1" applyFill="1" applyBorder="1" applyAlignment="1" applyProtection="1">
      <alignment horizontal="center" wrapText="1"/>
    </xf>
    <xf numFmtId="49" fontId="16" fillId="0" borderId="8" xfId="18" applyNumberFormat="1" applyFont="1" applyFill="1" applyBorder="1" applyAlignment="1">
      <alignment horizontal="center" vertical="top"/>
    </xf>
    <xf numFmtId="0" fontId="15" fillId="0" borderId="8" xfId="0" applyFont="1" applyFill="1" applyBorder="1" applyAlignment="1">
      <alignment horizontal="left" vertical="top"/>
    </xf>
    <xf numFmtId="0" fontId="11" fillId="0" borderId="8" xfId="18" applyFont="1" applyFill="1" applyBorder="1" applyAlignment="1">
      <alignment horizontal="center"/>
    </xf>
    <xf numFmtId="166" fontId="11" fillId="0" borderId="8" xfId="18" applyNumberFormat="1" applyFont="1" applyFill="1" applyBorder="1" applyAlignment="1">
      <alignment horizontal="center"/>
    </xf>
    <xf numFmtId="0" fontId="29" fillId="0" borderId="0" xfId="0" applyFont="1" applyFill="1" applyBorder="1" applyAlignment="1">
      <alignment horizontal="center" vertical="top"/>
    </xf>
    <xf numFmtId="0" fontId="36" fillId="0" borderId="0" xfId="0" applyFont="1" applyFill="1" applyBorder="1" applyAlignment="1">
      <alignment horizontal="center"/>
    </xf>
    <xf numFmtId="1" fontId="27" fillId="0" borderId="0" xfId="0" applyNumberFormat="1" applyFont="1" applyFill="1" applyBorder="1" applyAlignment="1">
      <alignment horizontal="center"/>
    </xf>
    <xf numFmtId="0" fontId="30" fillId="0" borderId="0" xfId="0" applyFont="1" applyFill="1" applyBorder="1" applyAlignment="1">
      <alignment horizontal="justify" vertical="top"/>
    </xf>
    <xf numFmtId="0" fontId="28" fillId="0" borderId="0" xfId="0" applyFont="1" applyFill="1" applyBorder="1" applyAlignment="1">
      <alignment horizontal="justify" vertical="top" wrapText="1"/>
    </xf>
    <xf numFmtId="49" fontId="29" fillId="0" borderId="0" xfId="0" applyNumberFormat="1" applyFont="1" applyFill="1" applyBorder="1" applyAlignment="1">
      <alignment horizontal="center" vertical="top"/>
    </xf>
    <xf numFmtId="0" fontId="30" fillId="0" borderId="0" xfId="0" applyFont="1" applyFill="1" applyBorder="1" applyAlignment="1">
      <alignment horizontal="left" vertical="top" wrapText="1"/>
    </xf>
    <xf numFmtId="0" fontId="30" fillId="0" borderId="0" xfId="0" applyFont="1" applyFill="1" applyBorder="1" applyAlignment="1">
      <alignment horizontal="center" wrapText="1"/>
    </xf>
    <xf numFmtId="0" fontId="0" fillId="0" borderId="0" xfId="0" applyFill="1" applyAlignment="1">
      <alignment horizontal="center" vertical="center"/>
    </xf>
    <xf numFmtId="0" fontId="0" fillId="0" borderId="0" xfId="0" applyFill="1" applyAlignment="1">
      <alignment vertical="center"/>
    </xf>
    <xf numFmtId="49" fontId="16" fillId="0" borderId="0" xfId="15" applyNumberFormat="1" applyFont="1" applyFill="1" applyBorder="1" applyAlignment="1" applyProtection="1">
      <alignment horizontal="center" vertical="top"/>
    </xf>
    <xf numFmtId="0" fontId="11" fillId="0" borderId="0" xfId="15" applyFont="1" applyFill="1" applyBorder="1" applyAlignment="1" applyProtection="1">
      <alignment horizontal="center"/>
    </xf>
    <xf numFmtId="166" fontId="11" fillId="0" borderId="0" xfId="15" applyNumberFormat="1" applyFont="1" applyFill="1" applyBorder="1" applyAlignment="1" applyProtection="1">
      <alignment horizontal="center"/>
    </xf>
    <xf numFmtId="0" fontId="15" fillId="0" borderId="0" xfId="22" applyNumberFormat="1" applyFont="1" applyFill="1" applyBorder="1" applyAlignment="1">
      <alignment horizontal="center" vertical="top"/>
    </xf>
    <xf numFmtId="0" fontId="15" fillId="0" borderId="0" xfId="22" applyFont="1" applyFill="1" applyBorder="1" applyAlignment="1">
      <alignment horizontal="justify" vertical="top"/>
    </xf>
    <xf numFmtId="0" fontId="29" fillId="0" borderId="0" xfId="16" applyFont="1" applyFill="1" applyAlignment="1">
      <alignment horizontal="center"/>
    </xf>
    <xf numFmtId="1" fontId="29" fillId="0" borderId="0" xfId="16" applyNumberFormat="1" applyFont="1" applyFill="1" applyAlignment="1">
      <alignment horizontal="center"/>
    </xf>
    <xf numFmtId="49" fontId="11" fillId="0" borderId="0" xfId="16" applyNumberFormat="1" applyFont="1" applyFill="1" applyAlignment="1">
      <alignment horizontal="center" vertical="top"/>
    </xf>
    <xf numFmtId="0" fontId="11" fillId="0" borderId="0" xfId="16" applyFont="1" applyFill="1" applyAlignment="1">
      <alignment horizontal="justify" vertical="top"/>
    </xf>
    <xf numFmtId="0" fontId="34" fillId="0" borderId="0" xfId="0" applyFont="1" applyFill="1" applyAlignment="1" applyProtection="1">
      <alignment horizontal="justify" vertical="top"/>
    </xf>
    <xf numFmtId="0" fontId="34" fillId="0" borderId="0" xfId="0" applyFont="1" applyFill="1" applyAlignment="1" applyProtection="1">
      <alignment horizontal="justify" vertical="top" wrapText="1"/>
    </xf>
    <xf numFmtId="49" fontId="39" fillId="0" borderId="0" xfId="16" applyNumberFormat="1" applyFont="1" applyFill="1" applyAlignment="1">
      <alignment horizontal="center" vertical="top"/>
    </xf>
    <xf numFmtId="0" fontId="40" fillId="0" borderId="0" xfId="0" applyFont="1" applyFill="1"/>
    <xf numFmtId="1" fontId="29" fillId="0" borderId="0" xfId="0" applyNumberFormat="1" applyFont="1" applyFill="1" applyBorder="1" applyAlignment="1">
      <alignment horizontal="center"/>
    </xf>
    <xf numFmtId="49" fontId="34" fillId="0" borderId="12"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13" xfId="0" applyFont="1" applyBorder="1" applyAlignment="1">
      <alignment horizontal="right" wrapText="1"/>
    </xf>
    <xf numFmtId="1" fontId="34" fillId="0" borderId="13" xfId="0" applyNumberFormat="1" applyFont="1" applyBorder="1" applyAlignment="1">
      <alignment horizontal="center" vertical="center" wrapText="1"/>
    </xf>
    <xf numFmtId="2" fontId="29" fillId="0" borderId="13" xfId="0" applyNumberFormat="1" applyFont="1" applyBorder="1" applyAlignment="1">
      <alignment horizontal="center" vertical="center" wrapText="1"/>
    </xf>
    <xf numFmtId="168" fontId="29" fillId="0" borderId="13" xfId="0" applyNumberFormat="1" applyFont="1" applyBorder="1" applyAlignment="1">
      <alignment horizontal="center" vertical="center" wrapText="1"/>
    </xf>
    <xf numFmtId="0" fontId="29" fillId="0" borderId="0" xfId="0" applyFont="1" applyAlignment="1">
      <alignment horizontal="center" vertical="center"/>
    </xf>
    <xf numFmtId="49" fontId="34" fillId="0" borderId="0" xfId="0" applyNumberFormat="1" applyFont="1" applyAlignment="1">
      <alignment horizontal="center" vertical="center" wrapText="1"/>
    </xf>
    <xf numFmtId="0" fontId="34" fillId="0" borderId="0" xfId="0" applyFont="1" applyAlignment="1">
      <alignment horizontal="justify" vertical="top" wrapText="1"/>
    </xf>
    <xf numFmtId="0" fontId="34" fillId="0" borderId="0" xfId="0" applyFont="1" applyAlignment="1">
      <alignment horizontal="right" wrapText="1"/>
    </xf>
    <xf numFmtId="1" fontId="34" fillId="0" borderId="0" xfId="0" applyNumberFormat="1" applyFont="1" applyAlignment="1">
      <alignment horizontal="right" wrapText="1"/>
    </xf>
    <xf numFmtId="2" fontId="29" fillId="0" borderId="0" xfId="0" applyNumberFormat="1" applyFont="1" applyAlignment="1">
      <alignment horizontal="right" wrapText="1"/>
    </xf>
    <xf numFmtId="168" fontId="29" fillId="0" borderId="0" xfId="0" applyNumberFormat="1" applyFont="1" applyAlignment="1">
      <alignment horizontal="right" wrapText="1"/>
    </xf>
    <xf numFmtId="0" fontId="29" fillId="0" borderId="0" xfId="0" applyFont="1"/>
    <xf numFmtId="49" fontId="41" fillId="0" borderId="0" xfId="0" applyNumberFormat="1" applyFont="1" applyAlignment="1">
      <alignment horizontal="center" vertical="center"/>
    </xf>
    <xf numFmtId="0" fontId="27" fillId="0" borderId="0" xfId="0" applyFont="1" applyAlignment="1">
      <alignment horizontal="justify" vertical="top"/>
    </xf>
    <xf numFmtId="0" fontId="34" fillId="0" borderId="0" xfId="0" applyFont="1" applyAlignment="1">
      <alignment horizontal="right"/>
    </xf>
    <xf numFmtId="1" fontId="34" fillId="0" borderId="0" xfId="0" applyNumberFormat="1" applyFont="1" applyAlignment="1">
      <alignment horizontal="right"/>
    </xf>
    <xf numFmtId="2" fontId="29" fillId="0" borderId="0" xfId="0" applyNumberFormat="1" applyFont="1" applyAlignment="1">
      <alignment horizontal="right"/>
    </xf>
    <xf numFmtId="168" fontId="29" fillId="0" borderId="0" xfId="0" applyNumberFormat="1" applyFont="1" applyAlignment="1">
      <alignment horizontal="right"/>
    </xf>
    <xf numFmtId="0" fontId="29" fillId="0" borderId="0" xfId="0" applyFont="1" applyAlignment="1">
      <alignment horizontal="justify" vertical="top"/>
    </xf>
    <xf numFmtId="49" fontId="27" fillId="0" borderId="0" xfId="0" applyNumberFormat="1" applyFont="1" applyFill="1" applyBorder="1" applyAlignment="1">
      <alignment horizontal="center" vertical="center"/>
    </xf>
    <xf numFmtId="0" fontId="27" fillId="0" borderId="0" xfId="0" applyFont="1" applyFill="1" applyBorder="1" applyAlignment="1">
      <alignment horizontal="justify" vertical="top"/>
    </xf>
    <xf numFmtId="0" fontId="29" fillId="0" borderId="0" xfId="0" applyFont="1" applyFill="1" applyBorder="1" applyAlignment="1">
      <alignment horizontal="right"/>
    </xf>
    <xf numFmtId="1" fontId="29" fillId="0" borderId="0" xfId="0" applyNumberFormat="1" applyFont="1" applyFill="1" applyBorder="1" applyAlignment="1">
      <alignment horizontal="right"/>
    </xf>
    <xf numFmtId="4" fontId="29" fillId="0" borderId="0" xfId="0" applyNumberFormat="1" applyFont="1" applyFill="1" applyBorder="1" applyAlignment="1">
      <alignment horizontal="right"/>
    </xf>
    <xf numFmtId="171" fontId="29" fillId="0" borderId="0" xfId="0" applyNumberFormat="1" applyFont="1" applyFill="1" applyBorder="1" applyAlignment="1">
      <alignment horizontal="right"/>
    </xf>
    <xf numFmtId="0" fontId="29" fillId="0" borderId="0" xfId="0" applyFont="1" applyFill="1"/>
    <xf numFmtId="49" fontId="34" fillId="0" borderId="0" xfId="0" applyNumberFormat="1" applyFont="1" applyFill="1" applyAlignment="1">
      <alignment horizontal="center" vertical="center" wrapText="1"/>
    </xf>
    <xf numFmtId="0" fontId="34" fillId="0" borderId="0" xfId="0" applyFont="1" applyFill="1" applyAlignment="1">
      <alignment horizontal="justify" vertical="top" wrapText="1"/>
    </xf>
    <xf numFmtId="0" fontId="34" fillId="0" borderId="0" xfId="0" applyFont="1" applyFill="1" applyAlignment="1">
      <alignment horizontal="right" wrapText="1"/>
    </xf>
    <xf numFmtId="1" fontId="34" fillId="0" borderId="0" xfId="0" applyNumberFormat="1" applyFont="1" applyFill="1" applyAlignment="1">
      <alignment horizontal="right" wrapText="1"/>
    </xf>
    <xf numFmtId="2" fontId="29" fillId="0" borderId="0" xfId="0" applyNumberFormat="1" applyFont="1" applyFill="1" applyAlignment="1">
      <alignment horizontal="right" wrapText="1"/>
    </xf>
    <xf numFmtId="168" fontId="29" fillId="0" borderId="0" xfId="0" applyNumberFormat="1" applyFont="1" applyFill="1" applyAlignment="1">
      <alignment horizontal="right" wrapText="1"/>
    </xf>
    <xf numFmtId="49" fontId="29" fillId="0" borderId="0" xfId="0" applyNumberFormat="1" applyFont="1" applyFill="1" applyBorder="1" applyAlignment="1">
      <alignment horizontal="center" vertical="center"/>
    </xf>
    <xf numFmtId="0" fontId="29" fillId="0" borderId="0" xfId="0" applyFont="1" applyFill="1" applyBorder="1" applyAlignment="1">
      <alignment horizontal="justify" vertical="center" wrapText="1"/>
    </xf>
    <xf numFmtId="0" fontId="29" fillId="0" borderId="0" xfId="0" applyNumberFormat="1" applyFont="1" applyFill="1" applyBorder="1" applyAlignment="1">
      <alignment horizontal="justify" vertical="top"/>
    </xf>
    <xf numFmtId="0" fontId="29" fillId="4" borderId="0" xfId="0" applyFont="1" applyFill="1"/>
    <xf numFmtId="0" fontId="29" fillId="0" borderId="0" xfId="8" applyNumberFormat="1" applyFont="1" applyFill="1" applyAlignment="1" applyProtection="1">
      <alignment horizontal="justify" vertical="top" wrapText="1"/>
      <protection locked="0"/>
    </xf>
    <xf numFmtId="170" fontId="27" fillId="0" borderId="0" xfId="0" applyNumberFormat="1" applyFont="1" applyFill="1" applyBorder="1" applyAlignment="1">
      <alignment horizontal="right"/>
    </xf>
    <xf numFmtId="49" fontId="29" fillId="0" borderId="0" xfId="17" applyNumberFormat="1" applyFont="1" applyFill="1" applyBorder="1" applyAlignment="1">
      <alignment horizontal="center" vertical="center"/>
    </xf>
    <xf numFmtId="0" fontId="29" fillId="0" borderId="0" xfId="17" applyFont="1" applyFill="1" applyBorder="1" applyAlignment="1">
      <alignment horizontal="justify" vertical="top" wrapText="1"/>
    </xf>
    <xf numFmtId="49" fontId="27" fillId="0" borderId="14" xfId="0" applyNumberFormat="1" applyFont="1" applyBorder="1" applyAlignment="1">
      <alignment horizontal="center" vertical="center"/>
    </xf>
    <xf numFmtId="0" fontId="27" fillId="0" borderId="14" xfId="0" applyFont="1" applyBorder="1" applyAlignment="1">
      <alignment horizontal="justify" vertical="top"/>
    </xf>
    <xf numFmtId="0" fontId="29" fillId="0" borderId="14" xfId="0" applyFont="1" applyBorder="1" applyAlignment="1">
      <alignment horizontal="right"/>
    </xf>
    <xf numFmtId="1" fontId="29" fillId="0" borderId="14" xfId="0" applyNumberFormat="1" applyFont="1" applyFill="1" applyBorder="1" applyAlignment="1">
      <alignment horizontal="right"/>
    </xf>
    <xf numFmtId="4" fontId="29" fillId="0" borderId="14" xfId="0" applyNumberFormat="1" applyFont="1" applyFill="1" applyBorder="1" applyAlignment="1">
      <alignment horizontal="right"/>
    </xf>
    <xf numFmtId="171" fontId="27" fillId="0" borderId="14" xfId="0" applyNumberFormat="1" applyFont="1" applyFill="1" applyBorder="1" applyAlignment="1">
      <alignment horizontal="right"/>
    </xf>
    <xf numFmtId="0" fontId="27" fillId="0" borderId="0" xfId="0" applyNumberFormat="1" applyFont="1" applyFill="1" applyBorder="1" applyAlignment="1">
      <alignment horizontal="justify" vertical="center"/>
    </xf>
    <xf numFmtId="0" fontId="29" fillId="0" borderId="0" xfId="24" applyFont="1" applyFill="1" applyAlignment="1">
      <alignment horizontal="right"/>
    </xf>
    <xf numFmtId="0" fontId="29" fillId="0" borderId="0" xfId="0" applyNumberFormat="1" applyFont="1" applyFill="1" applyBorder="1" applyAlignment="1">
      <alignment horizontal="justify" vertical="top" wrapText="1"/>
    </xf>
    <xf numFmtId="0" fontId="29" fillId="0" borderId="0" xfId="0" applyNumberFormat="1" applyFont="1" applyFill="1" applyBorder="1" applyAlignment="1">
      <alignment horizontal="justify" vertical="center" wrapText="1"/>
    </xf>
    <xf numFmtId="49" fontId="29" fillId="0" borderId="0" xfId="0" applyNumberFormat="1" applyFont="1" applyAlignment="1">
      <alignment horizontal="center" vertical="center" wrapText="1"/>
    </xf>
    <xf numFmtId="0" fontId="29" fillId="0" borderId="0" xfId="0" applyFont="1" applyFill="1" applyBorder="1" applyAlignment="1">
      <alignment horizontal="justify" vertical="center"/>
    </xf>
    <xf numFmtId="0" fontId="29" fillId="0" borderId="0" xfId="0" applyFont="1" applyFill="1" applyBorder="1"/>
    <xf numFmtId="2" fontId="29" fillId="0" borderId="0" xfId="0" applyNumberFormat="1" applyFont="1" applyFill="1" applyBorder="1" applyAlignment="1">
      <alignment horizontal="right"/>
    </xf>
    <xf numFmtId="49" fontId="29" fillId="0" borderId="14" xfId="0" applyNumberFormat="1" applyFont="1" applyBorder="1" applyAlignment="1">
      <alignment horizontal="center" vertical="center"/>
    </xf>
    <xf numFmtId="49" fontId="29" fillId="0" borderId="0" xfId="0" applyNumberFormat="1" applyFont="1" applyBorder="1" applyAlignment="1">
      <alignment horizontal="center" vertical="center"/>
    </xf>
    <xf numFmtId="0" fontId="29" fillId="0" borderId="0" xfId="0" applyFont="1" applyBorder="1" applyAlignment="1">
      <alignment horizontal="justify" vertical="top"/>
    </xf>
    <xf numFmtId="170" fontId="29" fillId="0" borderId="0" xfId="0" applyNumberFormat="1" applyFont="1" applyFill="1" applyBorder="1" applyAlignment="1">
      <alignment horizontal="right"/>
    </xf>
    <xf numFmtId="168" fontId="29" fillId="0" borderId="0" xfId="23" applyNumberFormat="1" applyFont="1" applyFill="1" applyBorder="1" applyAlignment="1">
      <alignment horizontal="right" wrapText="1"/>
    </xf>
    <xf numFmtId="0" fontId="43" fillId="0" borderId="0" xfId="0" applyFont="1" applyAlignment="1">
      <alignment horizontal="justify" vertical="top" wrapText="1"/>
    </xf>
    <xf numFmtId="49" fontId="29" fillId="0" borderId="15" xfId="0" applyNumberFormat="1" applyFont="1" applyFill="1" applyBorder="1" applyAlignment="1">
      <alignment horizontal="center" vertical="center"/>
    </xf>
    <xf numFmtId="0" fontId="27" fillId="0" borderId="15" xfId="0" applyFont="1" applyFill="1" applyBorder="1" applyAlignment="1">
      <alignment horizontal="justify" vertical="top"/>
    </xf>
    <xf numFmtId="0" fontId="29" fillId="0" borderId="15" xfId="0" applyFont="1" applyFill="1" applyBorder="1" applyAlignment="1">
      <alignment horizontal="right"/>
    </xf>
    <xf numFmtId="1" fontId="29" fillId="0" borderId="15" xfId="0" applyNumberFormat="1" applyFont="1" applyFill="1" applyBorder="1" applyAlignment="1">
      <alignment horizontal="right"/>
    </xf>
    <xf numFmtId="170" fontId="27" fillId="0" borderId="15" xfId="0" applyNumberFormat="1" applyFont="1" applyFill="1" applyBorder="1" applyAlignment="1">
      <alignment horizontal="right"/>
    </xf>
    <xf numFmtId="49" fontId="29" fillId="0" borderId="10" xfId="0" applyNumberFormat="1" applyFont="1" applyFill="1" applyBorder="1" applyAlignment="1">
      <alignment horizontal="center" vertical="center"/>
    </xf>
    <xf numFmtId="0" fontId="27" fillId="0" borderId="10" xfId="0" applyFont="1" applyFill="1" applyBorder="1" applyAlignment="1">
      <alignment horizontal="justify" vertical="top"/>
    </xf>
    <xf numFmtId="0" fontId="29" fillId="0" borderId="10" xfId="0" applyFont="1" applyFill="1" applyBorder="1" applyAlignment="1">
      <alignment horizontal="right"/>
    </xf>
    <xf numFmtId="1" fontId="29" fillId="0" borderId="10" xfId="0" applyNumberFormat="1" applyFont="1" applyFill="1" applyBorder="1" applyAlignment="1">
      <alignment horizontal="right"/>
    </xf>
    <xf numFmtId="170" fontId="27" fillId="0" borderId="10" xfId="0" applyNumberFormat="1" applyFont="1" applyFill="1" applyBorder="1" applyAlignment="1">
      <alignment horizontal="right"/>
    </xf>
    <xf numFmtId="168" fontId="29" fillId="0" borderId="0" xfId="23" applyNumberFormat="1" applyFont="1" applyAlignment="1">
      <alignment horizontal="right" wrapText="1"/>
    </xf>
    <xf numFmtId="0" fontId="45" fillId="0" borderId="0" xfId="0" applyFont="1" applyAlignment="1">
      <alignment horizontal="center" vertical="center"/>
    </xf>
    <xf numFmtId="0" fontId="0" fillId="0" borderId="0" xfId="0" applyAlignment="1">
      <alignment horizontal="left" vertical="top"/>
    </xf>
    <xf numFmtId="2" fontId="0" fillId="0" borderId="0" xfId="0" applyNumberFormat="1" applyAlignment="1">
      <alignment horizontal="center" vertical="center"/>
    </xf>
    <xf numFmtId="0" fontId="0" fillId="0" borderId="0" xfId="0" applyAlignment="1">
      <alignment horizontal="center" vertical="center"/>
    </xf>
    <xf numFmtId="0" fontId="47" fillId="0" borderId="0" xfId="0" applyFont="1" applyAlignment="1">
      <alignment horizontal="center" wrapText="1"/>
    </xf>
    <xf numFmtId="2" fontId="47" fillId="0" borderId="0" xfId="0" applyNumberFormat="1" applyFont="1" applyAlignment="1">
      <alignment horizontal="center"/>
    </xf>
    <xf numFmtId="0" fontId="0" fillId="0" borderId="0" xfId="0" applyAlignment="1">
      <alignment horizontal="left" vertical="top" wrapText="1"/>
    </xf>
    <xf numFmtId="0" fontId="48" fillId="0" borderId="0" xfId="0" applyFont="1" applyAlignment="1">
      <alignment horizontal="center" vertical="center"/>
    </xf>
    <xf numFmtId="0" fontId="49" fillId="0" borderId="0" xfId="0" applyFont="1"/>
    <xf numFmtId="0" fontId="50" fillId="0" borderId="0" xfId="0" applyFont="1" applyAlignment="1">
      <alignment horizontal="left" vertical="top"/>
    </xf>
    <xf numFmtId="2" fontId="0" fillId="0" borderId="0" xfId="0" applyNumberFormat="1" applyFill="1" applyAlignment="1">
      <alignment horizontal="center" vertical="center"/>
    </xf>
    <xf numFmtId="2" fontId="44" fillId="0" borderId="0" xfId="0" applyNumberFormat="1" applyFont="1" applyAlignment="1">
      <alignment horizontal="center" vertical="center"/>
    </xf>
    <xf numFmtId="0" fontId="50" fillId="0" borderId="0" xfId="0" applyFont="1" applyAlignment="1">
      <alignment horizontal="center" vertical="top"/>
    </xf>
    <xf numFmtId="0" fontId="0" fillId="0" borderId="0" xfId="0" applyAlignment="1">
      <alignment horizontal="center" vertical="top"/>
    </xf>
    <xf numFmtId="0" fontId="52" fillId="0" borderId="0" xfId="0" applyFont="1" applyAlignment="1">
      <alignment horizontal="center"/>
    </xf>
    <xf numFmtId="2" fontId="51" fillId="0" borderId="0" xfId="0" applyNumberFormat="1" applyFont="1" applyAlignment="1">
      <alignment horizontal="center" vertical="center"/>
    </xf>
    <xf numFmtId="2" fontId="0" fillId="0" borderId="0" xfId="0" applyNumberFormat="1" applyFont="1" applyAlignment="1">
      <alignment horizontal="center"/>
    </xf>
    <xf numFmtId="2" fontId="0" fillId="0" borderId="0" xfId="0" applyNumberFormat="1" applyFont="1" applyAlignment="1">
      <alignment horizontal="center" vertical="center"/>
    </xf>
    <xf numFmtId="0" fontId="53" fillId="0" borderId="0" xfId="0" applyFont="1"/>
    <xf numFmtId="2" fontId="49" fillId="0" borderId="0" xfId="0" applyNumberFormat="1" applyFont="1" applyAlignment="1">
      <alignment horizontal="center" vertical="center"/>
    </xf>
    <xf numFmtId="2" fontId="0" fillId="0" borderId="0" xfId="0" applyNumberFormat="1" applyAlignment="1">
      <alignment horizontal="left" vertical="center"/>
    </xf>
    <xf numFmtId="0" fontId="0" fillId="0" borderId="0" xfId="0" applyBorder="1" applyAlignment="1">
      <alignment vertical="center"/>
    </xf>
    <xf numFmtId="0" fontId="49" fillId="0" borderId="15" xfId="0" applyFont="1" applyBorder="1" applyAlignment="1">
      <alignment horizontal="center" vertical="center"/>
    </xf>
    <xf numFmtId="2" fontId="0" fillId="0" borderId="15" xfId="0" applyNumberFormat="1" applyBorder="1" applyAlignment="1">
      <alignment horizontal="center" vertical="center"/>
    </xf>
    <xf numFmtId="2" fontId="49" fillId="0" borderId="15" xfId="0" applyNumberFormat="1" applyFont="1" applyBorder="1" applyAlignment="1">
      <alignment horizontal="center" vertical="center"/>
    </xf>
    <xf numFmtId="0" fontId="49" fillId="0" borderId="0" xfId="0" applyFont="1" applyBorder="1" applyAlignment="1">
      <alignment horizontal="center" vertical="center"/>
    </xf>
    <xf numFmtId="0" fontId="49" fillId="0" borderId="0" xfId="0" applyFont="1" applyBorder="1" applyAlignment="1">
      <alignment horizontal="left" vertical="top"/>
    </xf>
    <xf numFmtId="2" fontId="0" fillId="0" borderId="0" xfId="0" applyNumberFormat="1" applyBorder="1" applyAlignment="1">
      <alignment horizontal="center" vertical="center"/>
    </xf>
    <xf numFmtId="2" fontId="49" fillId="0" borderId="0" xfId="0" applyNumberFormat="1" applyFont="1" applyBorder="1" applyAlignment="1">
      <alignment horizontal="center" vertical="center"/>
    </xf>
    <xf numFmtId="0" fontId="49" fillId="0" borderId="0" xfId="0" applyFont="1" applyAlignment="1">
      <alignment horizontal="center" vertical="center"/>
    </xf>
    <xf numFmtId="0" fontId="0" fillId="0" borderId="0" xfId="0" applyBorder="1" applyAlignment="1">
      <alignment horizontal="left" vertical="top"/>
    </xf>
    <xf numFmtId="0" fontId="49" fillId="0" borderId="0" xfId="0" applyFont="1" applyBorder="1" applyAlignment="1">
      <alignment horizontal="left"/>
    </xf>
    <xf numFmtId="2" fontId="54" fillId="0" borderId="0" xfId="0" applyNumberFormat="1" applyFont="1" applyAlignment="1">
      <alignment horizontal="center" vertical="center"/>
    </xf>
    <xf numFmtId="0" fontId="0" fillId="0" borderId="0" xfId="0" applyFont="1" applyAlignment="1">
      <alignment horizontal="center"/>
    </xf>
    <xf numFmtId="0" fontId="49" fillId="0" borderId="15" xfId="0" applyFont="1" applyBorder="1" applyAlignment="1">
      <alignment horizontal="left" vertical="top"/>
    </xf>
    <xf numFmtId="0" fontId="0" fillId="0" borderId="15" xfId="0" applyBorder="1" applyAlignment="1">
      <alignment horizontal="left" vertical="top"/>
    </xf>
    <xf numFmtId="0" fontId="55" fillId="0" borderId="0" xfId="0" applyFont="1" applyAlignment="1">
      <alignment horizontal="left" vertical="top"/>
    </xf>
    <xf numFmtId="0" fontId="51" fillId="0" borderId="0" xfId="0" applyFont="1" applyBorder="1" applyAlignment="1">
      <alignment horizontal="center" vertical="center"/>
    </xf>
    <xf numFmtId="0" fontId="56" fillId="0" borderId="0" xfId="0" applyFont="1" applyAlignment="1">
      <alignment horizontal="left" vertical="top"/>
    </xf>
    <xf numFmtId="0" fontId="57" fillId="0" borderId="0" xfId="0" applyFont="1" applyAlignment="1">
      <alignment horizontal="center" vertical="center"/>
    </xf>
    <xf numFmtId="2" fontId="57" fillId="0" borderId="0" xfId="0" applyNumberFormat="1" applyFont="1" applyAlignment="1">
      <alignment horizontal="center" vertical="center"/>
    </xf>
    <xf numFmtId="0" fontId="57" fillId="0" borderId="0" xfId="0" applyFont="1" applyAlignment="1">
      <alignment horizontal="left" vertical="top"/>
    </xf>
    <xf numFmtId="2" fontId="59" fillId="0" borderId="0" xfId="0" applyNumberFormat="1" applyFont="1" applyAlignment="1">
      <alignment horizontal="center" vertical="center"/>
    </xf>
    <xf numFmtId="0" fontId="59" fillId="0" borderId="0" xfId="0" applyFont="1" applyAlignment="1">
      <alignment horizontal="center" vertical="center"/>
    </xf>
    <xf numFmtId="0" fontId="58" fillId="0" borderId="0" xfId="0" applyFont="1"/>
    <xf numFmtId="0" fontId="59" fillId="0" borderId="0" xfId="0" applyFont="1" applyAlignment="1">
      <alignment horizontal="left" vertical="top"/>
    </xf>
    <xf numFmtId="0" fontId="6" fillId="0" borderId="0" xfId="18" applyFont="1" applyFill="1" applyAlignment="1"/>
    <xf numFmtId="1" fontId="16" fillId="0" borderId="0" xfId="0" applyNumberFormat="1" applyFont="1" applyFill="1" applyAlignment="1">
      <alignment horizontal="center"/>
    </xf>
    <xf numFmtId="1" fontId="19" fillId="0" borderId="0" xfId="0" applyNumberFormat="1" applyFont="1" applyFill="1" applyAlignment="1">
      <alignment horizontal="center"/>
    </xf>
    <xf numFmtId="0" fontId="62" fillId="0" borderId="0" xfId="26" applyFont="1" applyFill="1" applyBorder="1"/>
    <xf numFmtId="49" fontId="61" fillId="0" borderId="0" xfId="26" applyNumberFormat="1" applyFont="1" applyFill="1" applyBorder="1" applyAlignment="1">
      <alignment horizontal="center" vertical="top"/>
    </xf>
    <xf numFmtId="49" fontId="61" fillId="0" borderId="0" xfId="26" applyNumberFormat="1" applyFont="1" applyFill="1" applyBorder="1" applyAlignment="1">
      <alignment horizontal="left" vertical="top" wrapText="1"/>
    </xf>
    <xf numFmtId="49" fontId="63" fillId="0" borderId="0" xfId="26" applyNumberFormat="1" applyFont="1" applyFill="1" applyBorder="1" applyAlignment="1">
      <alignment horizontal="center" vertical="top"/>
    </xf>
    <xf numFmtId="0" fontId="63" fillId="0" borderId="0" xfId="26" applyFont="1" applyBorder="1" applyAlignment="1">
      <alignment horizontal="justify"/>
    </xf>
    <xf numFmtId="49" fontId="26" fillId="5" borderId="16" xfId="26" applyNumberFormat="1" applyFont="1" applyFill="1" applyBorder="1" applyAlignment="1">
      <alignment horizontal="center" vertical="top"/>
    </xf>
    <xf numFmtId="0" fontId="26" fillId="6" borderId="17" xfId="26" applyFont="1" applyFill="1" applyBorder="1" applyAlignment="1">
      <alignment horizontal="center" vertical="top" wrapText="1"/>
    </xf>
    <xf numFmtId="0" fontId="26" fillId="6" borderId="17" xfId="26" applyNumberFormat="1" applyFont="1" applyFill="1" applyBorder="1" applyAlignment="1">
      <alignment horizontal="center" vertical="top" wrapText="1"/>
    </xf>
    <xf numFmtId="0" fontId="26" fillId="5" borderId="17" xfId="26" applyFont="1" applyFill="1" applyBorder="1" applyAlignment="1">
      <alignment horizontal="center" vertical="top"/>
    </xf>
    <xf numFmtId="0" fontId="60" fillId="0" borderId="0" xfId="0" applyFont="1" applyFill="1" applyBorder="1"/>
    <xf numFmtId="49" fontId="26" fillId="7" borderId="18" xfId="27" applyNumberFormat="1" applyFont="1" applyFill="1" applyBorder="1" applyAlignment="1">
      <alignment horizontal="justify" vertical="top" wrapText="1"/>
    </xf>
    <xf numFmtId="0" fontId="26" fillId="7" borderId="14" xfId="27" applyFont="1" applyFill="1" applyBorder="1" applyAlignment="1">
      <alignment horizontal="center"/>
    </xf>
    <xf numFmtId="49" fontId="26" fillId="0" borderId="20" xfId="27" applyNumberFormat="1" applyFont="1" applyFill="1" applyBorder="1" applyAlignment="1">
      <alignment horizontal="justify" vertical="top" wrapText="1"/>
    </xf>
    <xf numFmtId="0" fontId="26" fillId="0" borderId="21" xfId="27" applyFont="1" applyFill="1" applyBorder="1" applyAlignment="1">
      <alignment horizontal="center"/>
    </xf>
    <xf numFmtId="0" fontId="26" fillId="0" borderId="0" xfId="27" applyFont="1" applyFill="1" applyBorder="1" applyAlignment="1">
      <alignment horizontal="center"/>
    </xf>
    <xf numFmtId="49" fontId="26" fillId="8" borderId="20" xfId="27" applyNumberFormat="1" applyFont="1" applyFill="1" applyBorder="1" applyAlignment="1">
      <alignment horizontal="justify" vertical="top" wrapText="1"/>
    </xf>
    <xf numFmtId="49" fontId="26" fillId="8" borderId="23" xfId="28" applyNumberFormat="1" applyFont="1" applyFill="1" applyBorder="1" applyAlignment="1">
      <alignment horizontal="justify" vertical="top" wrapText="1"/>
    </xf>
    <xf numFmtId="0" fontId="26" fillId="0" borderId="24" xfId="27" applyFont="1" applyFill="1" applyBorder="1" applyAlignment="1">
      <alignment horizontal="center"/>
    </xf>
    <xf numFmtId="0" fontId="26" fillId="0" borderId="25" xfId="27" applyFont="1" applyFill="1" applyBorder="1" applyAlignment="1">
      <alignment horizontal="center"/>
    </xf>
    <xf numFmtId="49" fontId="26" fillId="7" borderId="23" xfId="27" applyNumberFormat="1" applyFont="1" applyFill="1" applyBorder="1" applyAlignment="1">
      <alignment horizontal="justify" vertical="top" wrapText="1"/>
    </xf>
    <xf numFmtId="0" fontId="26" fillId="7" borderId="25" xfId="27" applyFont="1" applyFill="1" applyBorder="1" applyAlignment="1">
      <alignment horizontal="center"/>
    </xf>
    <xf numFmtId="49" fontId="26" fillId="7" borderId="18" xfId="27" applyNumberFormat="1" applyFont="1" applyFill="1" applyBorder="1" applyAlignment="1">
      <alignment horizontal="justify" vertical="top"/>
    </xf>
    <xf numFmtId="0" fontId="26" fillId="0" borderId="17" xfId="27" applyFont="1" applyFill="1" applyBorder="1" applyAlignment="1">
      <alignment horizontal="center"/>
    </xf>
    <xf numFmtId="49" fontId="26" fillId="0" borderId="24" xfId="28" applyNumberFormat="1" applyFont="1" applyFill="1" applyBorder="1" applyAlignment="1">
      <alignment horizontal="justify" vertical="top" wrapText="1"/>
    </xf>
    <xf numFmtId="0" fontId="26" fillId="9" borderId="14" xfId="29" applyFont="1" applyFill="1" applyBorder="1" applyAlignment="1">
      <alignment horizontal="center"/>
    </xf>
    <xf numFmtId="0" fontId="26" fillId="8" borderId="20" xfId="27" applyFont="1" applyFill="1" applyBorder="1" applyAlignment="1">
      <alignment horizontal="justify" vertical="top" wrapText="1"/>
    </xf>
    <xf numFmtId="0" fontId="26" fillId="8" borderId="21" xfId="29" applyFont="1" applyFill="1" applyBorder="1" applyAlignment="1">
      <alignment horizontal="center"/>
    </xf>
    <xf numFmtId="0" fontId="26" fillId="8" borderId="0" xfId="29" applyFont="1" applyFill="1" applyBorder="1" applyAlignment="1">
      <alignment horizontal="center"/>
    </xf>
    <xf numFmtId="0" fontId="26" fillId="0" borderId="20" xfId="27" applyFont="1" applyFill="1" applyBorder="1" applyAlignment="1">
      <alignment horizontal="justify" vertical="top" wrapText="1"/>
    </xf>
    <xf numFmtId="0" fontId="26" fillId="0" borderId="21" xfId="29" applyFont="1" applyFill="1" applyBorder="1" applyAlignment="1">
      <alignment horizontal="center"/>
    </xf>
    <xf numFmtId="0" fontId="26" fillId="0" borderId="23" xfId="27" applyFont="1" applyFill="1" applyBorder="1" applyAlignment="1">
      <alignment horizontal="justify" vertical="top" wrapText="1"/>
    </xf>
    <xf numFmtId="0" fontId="26" fillId="0" borderId="24" xfId="29" applyFont="1" applyFill="1" applyBorder="1" applyAlignment="1">
      <alignment horizontal="center"/>
    </xf>
    <xf numFmtId="0" fontId="26" fillId="8" borderId="25" xfId="29" applyFont="1" applyFill="1" applyBorder="1" applyAlignment="1">
      <alignment horizontal="center"/>
    </xf>
    <xf numFmtId="0" fontId="26" fillId="9" borderId="18" xfId="0" applyFont="1" applyFill="1" applyBorder="1" applyAlignment="1">
      <alignment horizontal="justify" vertical="top" wrapText="1"/>
    </xf>
    <xf numFmtId="49" fontId="26" fillId="7" borderId="14" xfId="27" applyNumberFormat="1" applyFont="1" applyFill="1" applyBorder="1" applyAlignment="1">
      <alignment horizontal="justify" vertical="top" wrapText="1"/>
    </xf>
    <xf numFmtId="0" fontId="66" fillId="0" borderId="0" xfId="0" applyFont="1" applyBorder="1"/>
    <xf numFmtId="0" fontId="60" fillId="5" borderId="21" xfId="0" applyFont="1" applyFill="1" applyBorder="1" applyAlignment="1">
      <alignment horizontal="center" vertical="top"/>
    </xf>
    <xf numFmtId="0" fontId="26" fillId="0" borderId="25" xfId="29" applyFont="1" applyFill="1" applyBorder="1" applyAlignment="1">
      <alignment horizontal="center"/>
    </xf>
    <xf numFmtId="0" fontId="26" fillId="10" borderId="28" xfId="31" applyFont="1" applyFill="1" applyBorder="1" applyAlignment="1">
      <alignment horizontal="justify" vertical="top" wrapText="1"/>
    </xf>
    <xf numFmtId="0" fontId="26" fillId="9" borderId="14" xfId="0" applyFont="1" applyFill="1" applyBorder="1" applyAlignment="1">
      <alignment horizontal="center"/>
    </xf>
    <xf numFmtId="0" fontId="26" fillId="0" borderId="25" xfId="0" applyFont="1" applyFill="1" applyBorder="1" applyAlignment="1">
      <alignment horizontal="justify"/>
    </xf>
    <xf numFmtId="0" fontId="26" fillId="0" borderId="24" xfId="0" applyFont="1" applyBorder="1" applyAlignment="1">
      <alignment horizontal="center"/>
    </xf>
    <xf numFmtId="49" fontId="26" fillId="0" borderId="21" xfId="28" applyNumberFormat="1" applyFont="1" applyFill="1" applyBorder="1" applyAlignment="1">
      <alignment horizontal="justify" vertical="top" wrapText="1"/>
    </xf>
    <xf numFmtId="0" fontId="26" fillId="8" borderId="21" xfId="27" applyFont="1" applyFill="1" applyBorder="1" applyAlignment="1">
      <alignment horizontal="center"/>
    </xf>
    <xf numFmtId="0" fontId="66" fillId="7" borderId="27" xfId="0" applyFont="1" applyFill="1" applyBorder="1" applyAlignment="1">
      <alignment horizontal="justify" vertical="top"/>
    </xf>
    <xf numFmtId="0" fontId="66" fillId="7" borderId="15" xfId="0" applyFont="1" applyFill="1" applyBorder="1" applyAlignment="1">
      <alignment horizontal="center"/>
    </xf>
    <xf numFmtId="0" fontId="66" fillId="7" borderId="15" xfId="0" applyNumberFormat="1" applyFont="1" applyFill="1" applyBorder="1" applyAlignment="1">
      <alignment horizontal="center"/>
    </xf>
    <xf numFmtId="0" fontId="66" fillId="0" borderId="27" xfId="0" applyFont="1" applyBorder="1" applyAlignment="1">
      <alignment horizontal="justify" vertical="top"/>
    </xf>
    <xf numFmtId="0" fontId="66" fillId="0" borderId="17" xfId="0" applyFont="1" applyBorder="1" applyAlignment="1">
      <alignment horizontal="center"/>
    </xf>
    <xf numFmtId="0" fontId="66" fillId="0" borderId="15" xfId="0" applyNumberFormat="1" applyFont="1" applyFill="1" applyBorder="1" applyAlignment="1">
      <alignment horizontal="center"/>
    </xf>
    <xf numFmtId="0" fontId="66" fillId="0" borderId="23" xfId="0" applyFont="1" applyBorder="1" applyAlignment="1">
      <alignment horizontal="justify" vertical="top"/>
    </xf>
    <xf numFmtId="0" fontId="66" fillId="0" borderId="24" xfId="0" applyFont="1" applyBorder="1" applyAlignment="1">
      <alignment horizontal="center"/>
    </xf>
    <xf numFmtId="0" fontId="66" fillId="8" borderId="25" xfId="0" applyNumberFormat="1" applyFont="1" applyFill="1" applyBorder="1" applyAlignment="1">
      <alignment horizontal="center"/>
    </xf>
    <xf numFmtId="0" fontId="26" fillId="0" borderId="15" xfId="26" applyFont="1" applyFill="1" applyBorder="1" applyAlignment="1">
      <alignment horizontal="center" vertical="top"/>
    </xf>
    <xf numFmtId="0" fontId="26" fillId="0" borderId="15" xfId="26" applyFont="1" applyFill="1" applyBorder="1" applyAlignment="1">
      <alignment horizontal="justify" vertical="top"/>
    </xf>
    <xf numFmtId="0" fontId="26" fillId="0" borderId="15" xfId="26" applyFont="1" applyFill="1" applyBorder="1" applyAlignment="1">
      <alignment horizontal="center"/>
    </xf>
    <xf numFmtId="1" fontId="26" fillId="0" borderId="15" xfId="26" applyNumberFormat="1" applyFont="1" applyFill="1" applyBorder="1" applyAlignment="1">
      <alignment horizontal="center"/>
    </xf>
    <xf numFmtId="2" fontId="72" fillId="0" borderId="15" xfId="26" applyNumberFormat="1" applyFont="1" applyFill="1" applyBorder="1" applyAlignment="1">
      <alignment horizontal="right"/>
    </xf>
    <xf numFmtId="49" fontId="63" fillId="0" borderId="25" xfId="26" applyNumberFormat="1" applyFont="1" applyFill="1" applyBorder="1" applyAlignment="1">
      <alignment horizontal="center" vertical="top"/>
    </xf>
    <xf numFmtId="0" fontId="63" fillId="0" borderId="25" xfId="26" applyFont="1" applyBorder="1" applyAlignment="1">
      <alignment horizontal="justify"/>
    </xf>
    <xf numFmtId="0" fontId="63" fillId="0" borderId="25" xfId="26" applyFont="1" applyBorder="1" applyAlignment="1">
      <alignment horizontal="center"/>
    </xf>
    <xf numFmtId="0" fontId="63" fillId="0" borderId="0" xfId="0" applyFont="1"/>
    <xf numFmtId="0" fontId="26" fillId="6" borderId="16" xfId="26" applyFont="1" applyFill="1" applyBorder="1" applyAlignment="1">
      <alignment horizontal="center" vertical="top" wrapText="1"/>
    </xf>
    <xf numFmtId="0" fontId="26" fillId="6" borderId="16" xfId="26" applyNumberFormat="1" applyFont="1" applyFill="1" applyBorder="1" applyAlignment="1">
      <alignment horizontal="center" vertical="top" wrapText="1"/>
    </xf>
    <xf numFmtId="0" fontId="26" fillId="5" borderId="16" xfId="26" applyFont="1" applyFill="1" applyBorder="1" applyAlignment="1">
      <alignment horizontal="center" vertical="top"/>
    </xf>
    <xf numFmtId="0" fontId="26" fillId="0" borderId="0" xfId="0" applyFont="1"/>
    <xf numFmtId="0" fontId="26" fillId="9" borderId="20" xfId="27" applyNumberFormat="1" applyFont="1" applyFill="1" applyBorder="1" applyAlignment="1">
      <alignment horizontal="justify" vertical="top" wrapText="1"/>
    </xf>
    <xf numFmtId="0" fontId="26" fillId="7" borderId="0" xfId="27" applyFont="1" applyFill="1" applyBorder="1" applyAlignment="1">
      <alignment horizontal="center"/>
    </xf>
    <xf numFmtId="173" fontId="73" fillId="0" borderId="0" xfId="26" applyNumberFormat="1" applyFont="1" applyFill="1" applyBorder="1"/>
    <xf numFmtId="49" fontId="26" fillId="0" borderId="17" xfId="27" applyNumberFormat="1" applyFont="1" applyFill="1" applyBorder="1" applyAlignment="1">
      <alignment horizontal="justify" vertical="top" wrapText="1"/>
    </xf>
    <xf numFmtId="0" fontId="26" fillId="0" borderId="27" xfId="27" applyFont="1" applyFill="1" applyBorder="1" applyAlignment="1">
      <alignment horizontal="center"/>
    </xf>
    <xf numFmtId="0" fontId="26" fillId="0" borderId="20" xfId="27" applyFont="1" applyFill="1" applyBorder="1" applyAlignment="1">
      <alignment horizontal="center"/>
    </xf>
    <xf numFmtId="49" fontId="26" fillId="0" borderId="20" xfId="32" applyNumberFormat="1" applyFont="1" applyFill="1" applyBorder="1" applyAlignment="1">
      <alignment horizontal="justify" vertical="top" wrapText="1"/>
    </xf>
    <xf numFmtId="0" fontId="26" fillId="0" borderId="23" xfId="27" applyFont="1" applyFill="1" applyBorder="1" applyAlignment="1">
      <alignment horizontal="center"/>
    </xf>
    <xf numFmtId="49" fontId="26" fillId="8" borderId="21" xfId="28" applyNumberFormat="1" applyFont="1" applyFill="1" applyBorder="1" applyAlignment="1">
      <alignment horizontal="justify" vertical="top" wrapText="1"/>
    </xf>
    <xf numFmtId="49" fontId="26" fillId="8" borderId="24" xfId="28" applyNumberFormat="1" applyFont="1" applyFill="1" applyBorder="1" applyAlignment="1">
      <alignment horizontal="justify" vertical="top" wrapText="1"/>
    </xf>
    <xf numFmtId="0" fontId="26" fillId="7" borderId="18" xfId="33" applyFont="1" applyFill="1" applyBorder="1" applyAlignment="1">
      <alignment horizontal="justify" vertical="top" wrapText="1"/>
    </xf>
    <xf numFmtId="0" fontId="75" fillId="7" borderId="14" xfId="0" applyFont="1" applyFill="1" applyBorder="1" applyAlignment="1">
      <alignment horizontal="center"/>
    </xf>
    <xf numFmtId="1" fontId="76" fillId="7" borderId="14" xfId="0" applyNumberFormat="1" applyFont="1" applyFill="1" applyBorder="1" applyAlignment="1">
      <alignment horizontal="center"/>
    </xf>
    <xf numFmtId="2" fontId="75" fillId="7" borderId="14" xfId="0" applyNumberFormat="1" applyFont="1" applyFill="1" applyBorder="1" applyAlignment="1">
      <alignment horizontal="right"/>
    </xf>
    <xf numFmtId="2" fontId="75" fillId="7" borderId="19" xfId="0" applyNumberFormat="1" applyFont="1" applyFill="1" applyBorder="1" applyAlignment="1">
      <alignment horizontal="right"/>
    </xf>
    <xf numFmtId="0" fontId="26" fillId="0" borderId="0" xfId="33" applyFont="1" applyFill="1" applyBorder="1" applyAlignment="1">
      <alignment horizontal="justify" vertical="top" wrapText="1"/>
    </xf>
    <xf numFmtId="0" fontId="75" fillId="0" borderId="21" xfId="0" applyFont="1" applyFill="1" applyBorder="1" applyAlignment="1">
      <alignment horizontal="center"/>
    </xf>
    <xf numFmtId="1" fontId="76" fillId="0" borderId="32" xfId="0" applyNumberFormat="1" applyFont="1" applyFill="1" applyBorder="1" applyAlignment="1">
      <alignment horizontal="center"/>
    </xf>
    <xf numFmtId="2" fontId="75" fillId="0" borderId="17" xfId="0" applyNumberFormat="1" applyFont="1" applyFill="1" applyBorder="1" applyAlignment="1">
      <alignment horizontal="right"/>
    </xf>
    <xf numFmtId="0" fontId="26" fillId="11" borderId="0" xfId="33" applyFont="1" applyFill="1" applyBorder="1" applyAlignment="1">
      <alignment horizontal="justify" vertical="top" wrapText="1"/>
    </xf>
    <xf numFmtId="1" fontId="26" fillId="8" borderId="32" xfId="0" applyNumberFormat="1" applyFont="1" applyFill="1" applyBorder="1" applyAlignment="1">
      <alignment horizontal="center"/>
    </xf>
    <xf numFmtId="0" fontId="26" fillId="9" borderId="27" xfId="27" applyNumberFormat="1" applyFont="1" applyFill="1" applyBorder="1" applyAlignment="1">
      <alignment horizontal="justify" vertical="top" wrapText="1"/>
    </xf>
    <xf numFmtId="0" fontId="26" fillId="7" borderId="15" xfId="27" applyFont="1" applyFill="1" applyBorder="1" applyAlignment="1">
      <alignment horizontal="center"/>
    </xf>
    <xf numFmtId="49" fontId="26" fillId="8" borderId="27" xfId="27" applyNumberFormat="1" applyFont="1" applyFill="1" applyBorder="1" applyAlignment="1">
      <alignment horizontal="justify" vertical="top" wrapText="1"/>
    </xf>
    <xf numFmtId="49" fontId="66" fillId="0" borderId="20" xfId="27" applyNumberFormat="1" applyFont="1" applyFill="1" applyBorder="1" applyAlignment="1">
      <alignment horizontal="justify" vertical="top" wrapText="1"/>
    </xf>
    <xf numFmtId="49" fontId="26" fillId="0" borderId="23" xfId="32" applyNumberFormat="1" applyFont="1" applyFill="1" applyBorder="1" applyAlignment="1">
      <alignment horizontal="justify" vertical="top" wrapText="1"/>
    </xf>
    <xf numFmtId="0" fontId="26" fillId="7" borderId="18" xfId="26" applyFont="1" applyFill="1" applyBorder="1" applyAlignment="1">
      <alignment horizontal="justify" wrapText="1"/>
    </xf>
    <xf numFmtId="0" fontId="26" fillId="7" borderId="14" xfId="26" applyFont="1" applyFill="1" applyBorder="1" applyAlignment="1">
      <alignment horizontal="center"/>
    </xf>
    <xf numFmtId="0" fontId="26" fillId="0" borderId="21" xfId="0" applyFont="1" applyFill="1" applyBorder="1" applyAlignment="1">
      <alignment horizontal="center"/>
    </xf>
    <xf numFmtId="1" fontId="26" fillId="0" borderId="32" xfId="0" applyNumberFormat="1" applyFont="1" applyFill="1" applyBorder="1" applyAlignment="1">
      <alignment horizontal="center"/>
    </xf>
    <xf numFmtId="2" fontId="26" fillId="0" borderId="17" xfId="0" applyNumberFormat="1" applyFont="1" applyFill="1" applyBorder="1" applyAlignment="1">
      <alignment horizontal="right"/>
    </xf>
    <xf numFmtId="0" fontId="26" fillId="8" borderId="0" xfId="26" applyFont="1" applyFill="1" applyBorder="1" applyAlignment="1">
      <alignment horizontal="center"/>
    </xf>
    <xf numFmtId="0" fontId="26" fillId="7" borderId="18" xfId="26" applyFont="1" applyFill="1" applyBorder="1" applyAlignment="1">
      <alignment horizontal="justify" vertical="top" wrapText="1"/>
    </xf>
    <xf numFmtId="0" fontId="26" fillId="7" borderId="14" xfId="29" applyFont="1" applyFill="1" applyBorder="1" applyAlignment="1">
      <alignment horizontal="center"/>
    </xf>
    <xf numFmtId="2" fontId="26" fillId="7" borderId="14" xfId="34" applyNumberFormat="1" applyFont="1" applyFill="1" applyBorder="1" applyAlignment="1">
      <alignment horizontal="right"/>
    </xf>
    <xf numFmtId="2" fontId="26" fillId="7" borderId="19" xfId="34" applyNumberFormat="1" applyFont="1" applyFill="1" applyBorder="1" applyAlignment="1">
      <alignment horizontal="right"/>
    </xf>
    <xf numFmtId="49" fontId="26" fillId="0" borderId="17" xfId="32" applyNumberFormat="1" applyFont="1" applyFill="1" applyBorder="1" applyAlignment="1">
      <alignment horizontal="justify" vertical="top" wrapText="1"/>
    </xf>
    <xf numFmtId="0" fontId="26" fillId="0" borderId="17" xfId="26" applyFont="1" applyFill="1" applyBorder="1" applyAlignment="1">
      <alignment horizontal="center"/>
    </xf>
    <xf numFmtId="0" fontId="26" fillId="0" borderId="15" xfId="29" applyFont="1" applyFill="1" applyBorder="1" applyAlignment="1">
      <alignment horizontal="center"/>
    </xf>
    <xf numFmtId="2" fontId="26" fillId="0" borderId="17" xfId="34" applyNumberFormat="1" applyFont="1" applyFill="1" applyBorder="1" applyAlignment="1">
      <alignment horizontal="right"/>
    </xf>
    <xf numFmtId="2" fontId="26" fillId="0" borderId="29" xfId="34" applyNumberFormat="1" applyFont="1" applyFill="1" applyBorder="1" applyAlignment="1">
      <alignment horizontal="right"/>
    </xf>
    <xf numFmtId="0" fontId="26" fillId="0" borderId="21" xfId="26" applyFont="1" applyFill="1" applyBorder="1" applyAlignment="1">
      <alignment horizontal="center"/>
    </xf>
    <xf numFmtId="0" fontId="26" fillId="0" borderId="0" xfId="29" applyFont="1" applyFill="1" applyBorder="1" applyAlignment="1">
      <alignment horizontal="center"/>
    </xf>
    <xf numFmtId="2" fontId="26" fillId="0" borderId="21" xfId="34" applyNumberFormat="1" applyFont="1" applyFill="1" applyBorder="1" applyAlignment="1">
      <alignment horizontal="right"/>
    </xf>
    <xf numFmtId="2" fontId="26" fillId="0" borderId="22" xfId="34" applyNumberFormat="1" applyFont="1" applyFill="1" applyBorder="1" applyAlignment="1">
      <alignment horizontal="right"/>
    </xf>
    <xf numFmtId="0" fontId="26" fillId="0" borderId="23" xfId="26" applyFont="1" applyFill="1" applyBorder="1" applyAlignment="1">
      <alignment horizontal="justify" vertical="top" wrapText="1"/>
    </xf>
    <xf numFmtId="0" fontId="26" fillId="0" borderId="24" xfId="26" applyFont="1" applyFill="1" applyBorder="1" applyAlignment="1">
      <alignment horizontal="center"/>
    </xf>
    <xf numFmtId="0" fontId="26" fillId="7" borderId="15" xfId="26" applyFont="1" applyFill="1" applyBorder="1" applyAlignment="1">
      <alignment horizontal="justify" wrapText="1"/>
    </xf>
    <xf numFmtId="0" fontId="60" fillId="7" borderId="15" xfId="0" applyFont="1" applyFill="1" applyBorder="1"/>
    <xf numFmtId="0" fontId="26" fillId="0" borderId="29" xfId="26" applyFont="1" applyFill="1" applyBorder="1" applyAlignment="1">
      <alignment horizontal="justify"/>
    </xf>
    <xf numFmtId="0" fontId="60" fillId="0" borderId="17" xfId="0" applyFont="1" applyFill="1" applyBorder="1"/>
    <xf numFmtId="0" fontId="60" fillId="0" borderId="15" xfId="0" applyFont="1" applyFill="1" applyBorder="1"/>
    <xf numFmtId="0" fontId="26" fillId="0" borderId="25" xfId="26" applyFont="1" applyFill="1" applyBorder="1" applyAlignment="1">
      <alignment horizontal="justify"/>
    </xf>
    <xf numFmtId="0" fontId="26" fillId="8" borderId="25" xfId="26" applyFont="1" applyFill="1" applyBorder="1" applyAlignment="1">
      <alignment horizontal="center"/>
    </xf>
    <xf numFmtId="2" fontId="26" fillId="0" borderId="24" xfId="34" applyNumberFormat="1" applyFont="1" applyFill="1" applyBorder="1" applyAlignment="1">
      <alignment horizontal="right"/>
    </xf>
    <xf numFmtId="2" fontId="79" fillId="0" borderId="24" xfId="34" applyNumberFormat="1" applyFont="1" applyFill="1" applyBorder="1" applyAlignment="1">
      <alignment horizontal="right"/>
    </xf>
    <xf numFmtId="0" fontId="26" fillId="7" borderId="27" xfId="26" applyFont="1" applyFill="1" applyBorder="1" applyAlignment="1">
      <alignment horizontal="justify" wrapText="1"/>
    </xf>
    <xf numFmtId="0" fontId="26" fillId="0" borderId="17" xfId="26" applyFont="1" applyFill="1" applyBorder="1" applyAlignment="1">
      <alignment horizontal="justify"/>
    </xf>
    <xf numFmtId="0" fontId="26" fillId="7" borderId="18" xfId="33" applyFont="1" applyFill="1" applyBorder="1" applyAlignment="1">
      <alignment horizontal="justify" wrapText="1"/>
    </xf>
    <xf numFmtId="0" fontId="26" fillId="8" borderId="20" xfId="33" applyFont="1" applyFill="1" applyBorder="1" applyAlignment="1">
      <alignment horizontal="justify" vertical="top" wrapText="1"/>
    </xf>
    <xf numFmtId="0" fontId="26" fillId="8" borderId="17" xfId="35" applyFont="1" applyFill="1" applyBorder="1" applyAlignment="1">
      <alignment horizontal="center" vertical="top" wrapText="1"/>
    </xf>
    <xf numFmtId="0" fontId="26" fillId="8" borderId="0" xfId="35" applyFont="1" applyFill="1" applyBorder="1" applyAlignment="1">
      <alignment horizontal="center"/>
    </xf>
    <xf numFmtId="0" fontId="26" fillId="8" borderId="23" xfId="33" applyFont="1" applyFill="1" applyBorder="1" applyAlignment="1">
      <alignment horizontal="justify" vertical="top" wrapText="1"/>
    </xf>
    <xf numFmtId="0" fontId="26" fillId="8" borderId="24" xfId="35" applyFont="1" applyFill="1" applyBorder="1" applyAlignment="1">
      <alignment horizontal="center" vertical="top" wrapText="1"/>
    </xf>
    <xf numFmtId="0" fontId="26" fillId="12" borderId="25" xfId="35" applyFont="1" applyFill="1" applyBorder="1" applyAlignment="1">
      <alignment horizontal="center"/>
    </xf>
    <xf numFmtId="0" fontId="26" fillId="0" borderId="27" xfId="26" applyFont="1" applyFill="1" applyBorder="1" applyAlignment="1">
      <alignment horizontal="justify"/>
    </xf>
    <xf numFmtId="0" fontId="66" fillId="8" borderId="23" xfId="33" applyFont="1" applyFill="1" applyBorder="1" applyAlignment="1">
      <alignment horizontal="justify" vertical="top" wrapText="1"/>
    </xf>
    <xf numFmtId="0" fontId="26" fillId="7" borderId="18" xfId="0" applyFont="1" applyFill="1" applyBorder="1" applyAlignment="1">
      <alignment horizontal="justify" vertical="top" wrapText="1"/>
    </xf>
    <xf numFmtId="49" fontId="26" fillId="0" borderId="26" xfId="32" applyNumberFormat="1" applyFont="1" applyFill="1" applyBorder="1" applyAlignment="1">
      <alignment horizontal="justify" vertical="top" wrapText="1"/>
    </xf>
    <xf numFmtId="0" fontId="26" fillId="0" borderId="25" xfId="26" applyFont="1" applyFill="1" applyBorder="1" applyAlignment="1">
      <alignment horizontal="center"/>
    </xf>
    <xf numFmtId="0" fontId="72" fillId="0" borderId="0" xfId="26" applyFont="1" applyFill="1" applyBorder="1" applyAlignment="1">
      <alignment horizontal="justify"/>
    </xf>
    <xf numFmtId="0" fontId="26" fillId="0" borderId="0" xfId="26" applyFont="1" applyBorder="1" applyAlignment="1">
      <alignment horizontal="center"/>
    </xf>
    <xf numFmtId="0" fontId="26" fillId="0" borderId="0" xfId="26" applyFont="1" applyFill="1" applyBorder="1" applyAlignment="1">
      <alignment horizontal="center"/>
    </xf>
    <xf numFmtId="2" fontId="80" fillId="0" borderId="0" xfId="26" applyNumberFormat="1" applyFont="1" applyFill="1" applyBorder="1" applyAlignment="1">
      <alignment horizontal="right"/>
    </xf>
    <xf numFmtId="0" fontId="73" fillId="0" borderId="0" xfId="26" applyFont="1" applyFill="1" applyBorder="1"/>
    <xf numFmtId="0" fontId="72" fillId="0" borderId="0" xfId="26" applyFont="1" applyFill="1" applyBorder="1" applyAlignment="1">
      <alignment horizontal="center" vertical="top"/>
    </xf>
    <xf numFmtId="0" fontId="72" fillId="0" borderId="0" xfId="26" applyFont="1" applyFill="1" applyBorder="1" applyAlignment="1">
      <alignment horizontal="justify" vertical="top"/>
    </xf>
    <xf numFmtId="0" fontId="72" fillId="0" borderId="0" xfId="26" applyFont="1" applyFill="1" applyBorder="1" applyAlignment="1">
      <alignment horizontal="center"/>
    </xf>
    <xf numFmtId="1" fontId="72" fillId="0" borderId="0" xfId="26" applyNumberFormat="1" applyFont="1" applyFill="1" applyBorder="1" applyAlignment="1">
      <alignment horizontal="center"/>
    </xf>
    <xf numFmtId="2" fontId="72" fillId="0" borderId="0" xfId="26" applyNumberFormat="1" applyFont="1" applyFill="1" applyBorder="1" applyAlignment="1">
      <alignment horizontal="right"/>
    </xf>
    <xf numFmtId="0" fontId="26" fillId="0" borderId="0" xfId="26" applyFont="1" applyFill="1" applyBorder="1" applyAlignment="1">
      <alignment horizontal="center" vertical="top"/>
    </xf>
    <xf numFmtId="0" fontId="62" fillId="0" borderId="0" xfId="27" applyFont="1" applyFill="1" applyBorder="1" applyAlignment="1">
      <alignment horizontal="center" vertical="top"/>
    </xf>
    <xf numFmtId="0" fontId="61" fillId="0" borderId="0" xfId="27" applyFont="1" applyFill="1" applyBorder="1" applyAlignment="1">
      <alignment horizontal="right"/>
    </xf>
    <xf numFmtId="0" fontId="62" fillId="0" borderId="0" xfId="27" applyFont="1" applyFill="1" applyBorder="1" applyAlignment="1">
      <alignment horizontal="center"/>
    </xf>
    <xf numFmtId="0" fontId="81" fillId="13" borderId="27" xfId="27" applyFont="1" applyFill="1" applyBorder="1" applyAlignment="1">
      <alignment horizontal="center" vertical="top"/>
    </xf>
    <xf numFmtId="0" fontId="61" fillId="13" borderId="15" xfId="27" applyFont="1" applyFill="1" applyBorder="1" applyAlignment="1">
      <alignment horizontal="left"/>
    </xf>
    <xf numFmtId="0" fontId="62" fillId="13" borderId="15" xfId="27" applyFont="1" applyFill="1" applyBorder="1" applyAlignment="1">
      <alignment horizontal="center"/>
    </xf>
    <xf numFmtId="171" fontId="61" fillId="13" borderId="29" xfId="36" applyNumberFormat="1" applyFont="1" applyFill="1" applyBorder="1" applyAlignment="1">
      <alignment horizontal="right"/>
    </xf>
    <xf numFmtId="0" fontId="81" fillId="13" borderId="20" xfId="27" applyFont="1" applyFill="1" applyBorder="1" applyAlignment="1">
      <alignment horizontal="center" vertical="top"/>
    </xf>
    <xf numFmtId="0" fontId="61" fillId="13" borderId="0" xfId="27" applyFont="1" applyFill="1" applyBorder="1" applyAlignment="1">
      <alignment horizontal="left"/>
    </xf>
    <xf numFmtId="0" fontId="62" fillId="13" borderId="0" xfId="27" applyFont="1" applyFill="1" applyBorder="1" applyAlignment="1">
      <alignment horizontal="center"/>
    </xf>
    <xf numFmtId="171" fontId="61" fillId="13" borderId="22" xfId="36" applyNumberFormat="1" applyFont="1" applyFill="1" applyBorder="1" applyAlignment="1">
      <alignment horizontal="right"/>
    </xf>
    <xf numFmtId="0" fontId="62" fillId="14" borderId="27" xfId="27" applyFont="1" applyFill="1" applyBorder="1" applyAlignment="1">
      <alignment vertical="top"/>
    </xf>
    <xf numFmtId="171" fontId="61" fillId="14" borderId="29" xfId="27" applyNumberFormat="1" applyFont="1" applyFill="1" applyBorder="1" applyAlignment="1">
      <alignment horizontal="right"/>
    </xf>
    <xf numFmtId="0" fontId="62" fillId="14" borderId="23" xfId="27" applyFont="1" applyFill="1" applyBorder="1" applyAlignment="1">
      <alignment vertical="top"/>
    </xf>
    <xf numFmtId="171" fontId="61" fillId="14" borderId="26" xfId="27" applyNumberFormat="1" applyFont="1" applyFill="1" applyBorder="1" applyAlignment="1">
      <alignment horizontal="right"/>
    </xf>
    <xf numFmtId="0" fontId="62" fillId="13" borderId="18" xfId="27" applyFont="1" applyFill="1" applyBorder="1" applyAlignment="1">
      <alignment vertical="top"/>
    </xf>
    <xf numFmtId="171" fontId="61" fillId="13" borderId="19" xfId="27" applyNumberFormat="1" applyFont="1" applyFill="1" applyBorder="1" applyAlignment="1">
      <alignment horizontal="right"/>
    </xf>
    <xf numFmtId="0" fontId="26" fillId="0" borderId="0" xfId="26" applyFont="1" applyFill="1" applyBorder="1" applyAlignment="1">
      <alignment horizontal="justify" vertical="top"/>
    </xf>
    <xf numFmtId="1" fontId="26" fillId="0" borderId="0" xfId="26" applyNumberFormat="1" applyFont="1" applyFill="1" applyBorder="1" applyAlignment="1">
      <alignment horizontal="center"/>
    </xf>
    <xf numFmtId="2" fontId="26" fillId="0" borderId="0" xfId="26" applyNumberFormat="1" applyFont="1" applyFill="1" applyBorder="1" applyAlignment="1">
      <alignment horizontal="right"/>
    </xf>
    <xf numFmtId="2" fontId="26" fillId="0" borderId="21" xfId="26" applyNumberFormat="1" applyFont="1" applyFill="1" applyBorder="1" applyAlignment="1">
      <alignment horizontal="right"/>
    </xf>
    <xf numFmtId="2" fontId="26" fillId="0" borderId="21" xfId="26" applyNumberFormat="1" applyFont="1" applyBorder="1" applyAlignment="1">
      <alignment horizontal="right"/>
    </xf>
    <xf numFmtId="2" fontId="26" fillId="0" borderId="24" xfId="26" applyNumberFormat="1" applyFont="1" applyFill="1" applyBorder="1" applyAlignment="1">
      <alignment horizontal="right"/>
    </xf>
    <xf numFmtId="2" fontId="26" fillId="0" borderId="24" xfId="26" applyNumberFormat="1" applyFont="1" applyBorder="1" applyAlignment="1">
      <alignment horizontal="right"/>
    </xf>
    <xf numFmtId="2" fontId="0" fillId="0" borderId="0" xfId="0" applyNumberFormat="1" applyAlignment="1">
      <alignment horizontal="right" wrapText="1"/>
    </xf>
    <xf numFmtId="2" fontId="26" fillId="6" borderId="17" xfId="26" applyNumberFormat="1" applyFont="1" applyFill="1" applyBorder="1" applyAlignment="1">
      <alignment horizontal="right" vertical="top"/>
    </xf>
    <xf numFmtId="2" fontId="26" fillId="7" borderId="14" xfId="27" applyNumberFormat="1" applyFont="1" applyFill="1" applyBorder="1" applyAlignment="1">
      <alignment horizontal="right"/>
    </xf>
    <xf numFmtId="2" fontId="26" fillId="7" borderId="19" xfId="27" applyNumberFormat="1" applyFont="1" applyFill="1" applyBorder="1" applyAlignment="1">
      <alignment horizontal="right"/>
    </xf>
    <xf numFmtId="2" fontId="26" fillId="0" borderId="21" xfId="27" applyNumberFormat="1" applyFont="1" applyFill="1" applyBorder="1" applyAlignment="1">
      <alignment horizontal="right"/>
    </xf>
    <xf numFmtId="2" fontId="26" fillId="0" borderId="22" xfId="27" applyNumberFormat="1" applyFont="1" applyFill="1" applyBorder="1" applyAlignment="1">
      <alignment horizontal="right"/>
    </xf>
    <xf numFmtId="4" fontId="26" fillId="0" borderId="21" xfId="27" applyNumberFormat="1" applyFont="1" applyFill="1" applyBorder="1" applyAlignment="1">
      <alignment horizontal="right"/>
    </xf>
    <xf numFmtId="4" fontId="26" fillId="0" borderId="22" xfId="27" applyNumberFormat="1" applyFont="1" applyFill="1" applyBorder="1" applyAlignment="1">
      <alignment horizontal="right"/>
    </xf>
    <xf numFmtId="2" fontId="26" fillId="0" borderId="23" xfId="0" applyNumberFormat="1" applyFont="1" applyFill="1" applyBorder="1" applyAlignment="1">
      <alignment horizontal="right"/>
    </xf>
    <xf numFmtId="2" fontId="26" fillId="0" borderId="24" xfId="0" applyNumberFormat="1" applyFont="1" applyBorder="1" applyAlignment="1">
      <alignment horizontal="right"/>
    </xf>
    <xf numFmtId="2" fontId="26" fillId="7" borderId="25" xfId="27" applyNumberFormat="1" applyFont="1" applyFill="1" applyBorder="1" applyAlignment="1">
      <alignment horizontal="right"/>
    </xf>
    <xf numFmtId="2" fontId="26" fillId="7" borderId="26" xfId="27" applyNumberFormat="1" applyFont="1" applyFill="1" applyBorder="1" applyAlignment="1">
      <alignment horizontal="right"/>
    </xf>
    <xf numFmtId="2" fontId="26" fillId="9" borderId="14" xfId="0" applyNumberFormat="1" applyFont="1" applyFill="1" applyBorder="1" applyAlignment="1">
      <alignment horizontal="right"/>
    </xf>
    <xf numFmtId="2" fontId="26" fillId="9" borderId="19" xfId="0" applyNumberFormat="1" applyFont="1" applyFill="1" applyBorder="1" applyAlignment="1">
      <alignment horizontal="right"/>
    </xf>
    <xf numFmtId="2" fontId="26" fillId="0" borderId="17" xfId="27" applyNumberFormat="1" applyFont="1" applyFill="1" applyBorder="1" applyAlignment="1">
      <alignment horizontal="right"/>
    </xf>
    <xf numFmtId="2" fontId="26" fillId="9" borderId="14" xfId="30" applyNumberFormat="1" applyFont="1" applyFill="1" applyBorder="1" applyAlignment="1">
      <alignment horizontal="right"/>
    </xf>
    <xf numFmtId="2" fontId="26" fillId="9" borderId="19" xfId="30" applyNumberFormat="1" applyFont="1" applyFill="1" applyBorder="1" applyAlignment="1">
      <alignment horizontal="right"/>
    </xf>
    <xf numFmtId="2" fontId="26" fillId="0" borderId="16" xfId="26" applyNumberFormat="1" applyFont="1" applyBorder="1" applyAlignment="1">
      <alignment horizontal="right"/>
    </xf>
    <xf numFmtId="2" fontId="26" fillId="7" borderId="14" xfId="0" applyNumberFormat="1" applyFont="1" applyFill="1" applyBorder="1" applyAlignment="1">
      <alignment horizontal="right"/>
    </xf>
    <xf numFmtId="2" fontId="26" fillId="7" borderId="19" xfId="0" applyNumberFormat="1" applyFont="1" applyFill="1" applyBorder="1" applyAlignment="1">
      <alignment horizontal="right"/>
    </xf>
    <xf numFmtId="171" fontId="72" fillId="0" borderId="15" xfId="26" applyNumberFormat="1" applyFont="1" applyFill="1" applyBorder="1" applyAlignment="1">
      <alignment horizontal="right"/>
    </xf>
    <xf numFmtId="2" fontId="63" fillId="0" borderId="25" xfId="26" applyNumberFormat="1" applyFont="1" applyBorder="1" applyAlignment="1">
      <alignment horizontal="right"/>
    </xf>
    <xf numFmtId="2" fontId="26" fillId="6" borderId="16" xfId="26" applyNumberFormat="1" applyFont="1" applyFill="1" applyBorder="1" applyAlignment="1">
      <alignment horizontal="right" vertical="top"/>
    </xf>
    <xf numFmtId="2" fontId="26" fillId="7" borderId="0" xfId="27" applyNumberFormat="1" applyFont="1" applyFill="1" applyBorder="1" applyAlignment="1">
      <alignment horizontal="right"/>
    </xf>
    <xf numFmtId="2" fontId="26" fillId="7" borderId="22" xfId="27" applyNumberFormat="1" applyFont="1" applyFill="1" applyBorder="1" applyAlignment="1">
      <alignment horizontal="right"/>
    </xf>
    <xf numFmtId="2" fontId="26" fillId="0" borderId="29" xfId="27" applyNumberFormat="1" applyFont="1" applyFill="1" applyBorder="1" applyAlignment="1">
      <alignment horizontal="right"/>
    </xf>
    <xf numFmtId="2" fontId="26" fillId="7" borderId="15" xfId="27" applyNumberFormat="1" applyFont="1" applyFill="1" applyBorder="1" applyAlignment="1">
      <alignment horizontal="right"/>
    </xf>
    <xf numFmtId="2" fontId="26" fillId="7" borderId="29" xfId="27" applyNumberFormat="1" applyFont="1" applyFill="1" applyBorder="1" applyAlignment="1">
      <alignment horizontal="right"/>
    </xf>
    <xf numFmtId="2" fontId="26" fillId="7" borderId="14" xfId="26" applyNumberFormat="1" applyFont="1" applyFill="1" applyBorder="1" applyAlignment="1">
      <alignment horizontal="right"/>
    </xf>
    <xf numFmtId="2" fontId="26" fillId="7" borderId="19" xfId="26" applyNumberFormat="1" applyFont="1" applyFill="1" applyBorder="1" applyAlignment="1">
      <alignment horizontal="right"/>
    </xf>
    <xf numFmtId="2" fontId="26" fillId="7" borderId="25" xfId="26" applyNumberFormat="1" applyFont="1" applyFill="1" applyBorder="1" applyAlignment="1">
      <alignment horizontal="right"/>
    </xf>
    <xf numFmtId="2" fontId="26" fillId="7" borderId="26" xfId="26" applyNumberFormat="1" applyFont="1" applyFill="1" applyBorder="1" applyAlignment="1">
      <alignment horizontal="right"/>
    </xf>
    <xf numFmtId="2" fontId="60" fillId="7" borderId="15" xfId="0" applyNumberFormat="1" applyFont="1" applyFill="1" applyBorder="1" applyAlignment="1">
      <alignment horizontal="right"/>
    </xf>
    <xf numFmtId="2" fontId="60" fillId="7" borderId="29" xfId="0" applyNumberFormat="1" applyFont="1" applyFill="1" applyBorder="1" applyAlignment="1">
      <alignment horizontal="right"/>
    </xf>
    <xf numFmtId="2" fontId="60" fillId="0" borderId="17" xfId="0" applyNumberFormat="1" applyFont="1" applyFill="1" applyBorder="1" applyAlignment="1">
      <alignment horizontal="right"/>
    </xf>
    <xf numFmtId="2" fontId="60" fillId="0" borderId="29" xfId="0" applyNumberFormat="1" applyFont="1" applyFill="1" applyBorder="1" applyAlignment="1">
      <alignment horizontal="right"/>
    </xf>
    <xf numFmtId="2" fontId="26" fillId="8" borderId="17" xfId="35" applyNumberFormat="1" applyFont="1" applyFill="1" applyBorder="1" applyAlignment="1">
      <alignment horizontal="right"/>
    </xf>
    <xf numFmtId="2" fontId="26" fillId="9" borderId="14" xfId="27" applyNumberFormat="1" applyFont="1" applyFill="1" applyBorder="1" applyAlignment="1">
      <alignment horizontal="right"/>
    </xf>
    <xf numFmtId="2" fontId="26" fillId="9" borderId="19" xfId="27" applyNumberFormat="1" applyFont="1" applyFill="1" applyBorder="1" applyAlignment="1">
      <alignment horizontal="right"/>
    </xf>
    <xf numFmtId="171" fontId="72" fillId="0" borderId="0" xfId="26" applyNumberFormat="1" applyFont="1" applyFill="1" applyBorder="1" applyAlignment="1">
      <alignment horizontal="right"/>
    </xf>
    <xf numFmtId="2" fontId="61" fillId="0" borderId="0" xfId="36" applyNumberFormat="1" applyFont="1" applyFill="1" applyBorder="1" applyAlignment="1">
      <alignment horizontal="right"/>
    </xf>
    <xf numFmtId="2" fontId="61" fillId="13" borderId="15" xfId="36" applyNumberFormat="1" applyFont="1" applyFill="1" applyBorder="1" applyAlignment="1">
      <alignment horizontal="right"/>
    </xf>
    <xf numFmtId="2" fontId="61" fillId="13" borderId="0" xfId="36" applyNumberFormat="1" applyFont="1" applyFill="1" applyBorder="1" applyAlignment="1">
      <alignment horizontal="right"/>
    </xf>
    <xf numFmtId="4" fontId="36" fillId="0" borderId="0" xfId="0" applyNumberFormat="1" applyFont="1" applyFill="1" applyBorder="1" applyAlignment="1">
      <alignment horizontal="right"/>
    </xf>
    <xf numFmtId="4" fontId="13" fillId="0" borderId="0" xfId="0" applyNumberFormat="1" applyFont="1" applyFill="1" applyBorder="1" applyAlignment="1">
      <alignment horizontal="right"/>
    </xf>
    <xf numFmtId="4" fontId="16" fillId="0" borderId="0" xfId="0" applyNumberFormat="1" applyFont="1" applyFill="1" applyBorder="1" applyAlignment="1">
      <alignment horizontal="right"/>
    </xf>
    <xf numFmtId="4" fontId="13" fillId="0" borderId="0" xfId="16" applyNumberFormat="1" applyFont="1" applyFill="1" applyBorder="1" applyAlignment="1" applyProtection="1">
      <alignment horizontal="right" wrapText="1"/>
    </xf>
    <xf numFmtId="4" fontId="11" fillId="0" borderId="0" xfId="13" applyNumberFormat="1" applyFont="1" applyFill="1" applyAlignment="1">
      <alignment horizontal="right"/>
    </xf>
    <xf numFmtId="4" fontId="11" fillId="0" borderId="0" xfId="0" applyNumberFormat="1" applyFont="1" applyFill="1" applyBorder="1" applyAlignment="1">
      <alignment horizontal="right"/>
    </xf>
    <xf numFmtId="4" fontId="11" fillId="0" borderId="0" xfId="18" applyNumberFormat="1" applyFont="1" applyFill="1" applyAlignment="1">
      <alignment horizontal="right"/>
    </xf>
    <xf numFmtId="4" fontId="16" fillId="0" borderId="0" xfId="18" applyNumberFormat="1" applyFont="1" applyFill="1" applyAlignment="1">
      <alignment horizontal="right"/>
    </xf>
    <xf numFmtId="4" fontId="11" fillId="0" borderId="0" xfId="0" applyNumberFormat="1" applyFont="1" applyFill="1" applyBorder="1" applyAlignment="1">
      <alignment horizontal="right" wrapText="1"/>
    </xf>
    <xf numFmtId="4" fontId="16" fillId="0" borderId="0" xfId="16" applyNumberFormat="1" applyFont="1" applyFill="1" applyBorder="1" applyAlignment="1" applyProtection="1">
      <alignment horizontal="right"/>
    </xf>
    <xf numFmtId="4" fontId="11" fillId="0" borderId="8" xfId="18" applyNumberFormat="1" applyFont="1" applyFill="1" applyBorder="1" applyAlignment="1">
      <alignment horizontal="right"/>
    </xf>
    <xf numFmtId="4" fontId="15" fillId="0" borderId="8" xfId="18" applyNumberFormat="1" applyFont="1" applyFill="1" applyBorder="1" applyAlignment="1">
      <alignment horizontal="right"/>
    </xf>
    <xf numFmtId="4" fontId="11" fillId="0" borderId="0" xfId="18" applyNumberFormat="1" applyFont="1" applyFill="1" applyBorder="1" applyAlignment="1">
      <alignment horizontal="right"/>
    </xf>
    <xf numFmtId="4" fontId="15" fillId="0" borderId="0" xfId="18" applyNumberFormat="1" applyFont="1" applyFill="1" applyBorder="1" applyAlignment="1">
      <alignment horizontal="right"/>
    </xf>
    <xf numFmtId="4" fontId="27" fillId="0" borderId="0" xfId="0" applyNumberFormat="1" applyFont="1" applyFill="1" applyBorder="1" applyAlignment="1">
      <alignment horizontal="right"/>
    </xf>
    <xf numFmtId="4" fontId="16" fillId="0" borderId="0" xfId="0" applyNumberFormat="1" applyFont="1" applyFill="1" applyBorder="1" applyAlignment="1">
      <alignment horizontal="right" wrapText="1"/>
    </xf>
    <xf numFmtId="4" fontId="11" fillId="0" borderId="8" xfId="13" applyNumberFormat="1" applyFont="1" applyFill="1" applyBorder="1" applyAlignment="1">
      <alignment horizontal="right"/>
    </xf>
    <xf numFmtId="4" fontId="15" fillId="0" borderId="8" xfId="13" applyNumberFormat="1" applyFont="1" applyFill="1" applyBorder="1" applyAlignment="1">
      <alignment horizontal="right"/>
    </xf>
    <xf numFmtId="4" fontId="11" fillId="0" borderId="0" xfId="13" applyNumberFormat="1" applyFont="1" applyFill="1" applyBorder="1" applyAlignment="1">
      <alignment horizontal="right"/>
    </xf>
    <xf numFmtId="4" fontId="15" fillId="0" borderId="8" xfId="0" applyNumberFormat="1" applyFont="1" applyFill="1" applyBorder="1" applyAlignment="1">
      <alignment horizontal="right"/>
    </xf>
    <xf numFmtId="4" fontId="11" fillId="0" borderId="0" xfId="0" applyNumberFormat="1" applyFont="1" applyFill="1" applyAlignment="1">
      <alignment horizontal="right"/>
    </xf>
    <xf numFmtId="4" fontId="15" fillId="0" borderId="8" xfId="0" applyNumberFormat="1" applyFont="1" applyFill="1" applyBorder="1" applyAlignment="1">
      <alignment horizontal="right" shrinkToFit="1"/>
    </xf>
    <xf numFmtId="4" fontId="11" fillId="0" borderId="0" xfId="0" applyNumberFormat="1" applyFont="1" applyFill="1" applyAlignment="1">
      <alignment horizontal="right" wrapText="1"/>
    </xf>
    <xf numFmtId="4" fontId="29" fillId="0" borderId="0" xfId="0" applyNumberFormat="1" applyFont="1" applyFill="1" applyBorder="1" applyAlignment="1">
      <alignment horizontal="right" vertical="top" wrapText="1"/>
    </xf>
    <xf numFmtId="4" fontId="29" fillId="0" borderId="0" xfId="0" applyNumberFormat="1" applyFont="1" applyFill="1" applyBorder="1" applyAlignment="1">
      <alignment horizontal="right" wrapText="1"/>
    </xf>
    <xf numFmtId="4" fontId="11" fillId="0" borderId="8" xfId="0" applyNumberFormat="1" applyFont="1" applyFill="1" applyBorder="1" applyAlignment="1">
      <alignment horizontal="right"/>
    </xf>
    <xf numFmtId="4" fontId="15" fillId="0" borderId="0" xfId="0" applyNumberFormat="1" applyFont="1" applyFill="1" applyBorder="1" applyAlignment="1">
      <alignment horizontal="right"/>
    </xf>
    <xf numFmtId="4" fontId="29" fillId="0" borderId="0" xfId="22" applyNumberFormat="1" applyFont="1" applyFill="1" applyAlignment="1">
      <alignment horizontal="right"/>
    </xf>
    <xf numFmtId="4" fontId="29" fillId="0" borderId="0" xfId="16" applyNumberFormat="1" applyFont="1" applyFill="1" applyBorder="1" applyAlignment="1">
      <alignment horizontal="right"/>
    </xf>
    <xf numFmtId="4" fontId="29" fillId="0" borderId="0" xfId="22" applyNumberFormat="1" applyFont="1" applyFill="1" applyBorder="1" applyAlignment="1">
      <alignment horizontal="right"/>
    </xf>
    <xf numFmtId="4" fontId="29" fillId="0" borderId="0" xfId="0" applyNumberFormat="1" applyFont="1" applyFill="1" applyAlignment="1">
      <alignment horizontal="right"/>
    </xf>
    <xf numFmtId="4" fontId="15" fillId="0" borderId="0" xfId="0" applyNumberFormat="1" applyFont="1" applyFill="1" applyBorder="1" applyAlignment="1">
      <alignment horizontal="right" shrinkToFit="1"/>
    </xf>
    <xf numFmtId="4" fontId="11" fillId="0" borderId="0" xfId="5" applyNumberFormat="1" applyFont="1" applyFill="1" applyBorder="1" applyAlignment="1" applyProtection="1">
      <alignment horizontal="right" wrapText="1"/>
    </xf>
    <xf numFmtId="4" fontId="11" fillId="0" borderId="0" xfId="16" applyNumberFormat="1" applyFont="1" applyFill="1" applyBorder="1" applyAlignment="1" applyProtection="1">
      <alignment horizontal="right"/>
    </xf>
    <xf numFmtId="4" fontId="21" fillId="0" borderId="0" xfId="17" applyNumberFormat="1" applyFont="1" applyFill="1" applyBorder="1" applyAlignment="1">
      <alignment horizontal="right"/>
    </xf>
    <xf numFmtId="4" fontId="16" fillId="0" borderId="0" xfId="17" applyNumberFormat="1" applyFont="1" applyFill="1" applyAlignment="1">
      <alignment horizontal="right"/>
    </xf>
    <xf numFmtId="4" fontId="16" fillId="0" borderId="8" xfId="0" applyNumberFormat="1" applyFont="1" applyFill="1" applyBorder="1" applyAlignment="1">
      <alignment horizontal="right"/>
    </xf>
    <xf numFmtId="4" fontId="11" fillId="0" borderId="0" xfId="21" applyNumberFormat="1" applyFont="1" applyFill="1" applyBorder="1" applyAlignment="1" applyProtection="1">
      <alignment horizontal="right"/>
    </xf>
    <xf numFmtId="4" fontId="11" fillId="0" borderId="9" xfId="0" applyNumberFormat="1" applyFont="1" applyFill="1" applyBorder="1" applyAlignment="1">
      <alignment horizontal="right"/>
    </xf>
    <xf numFmtId="4" fontId="15" fillId="0" borderId="9" xfId="0" applyNumberFormat="1" applyFont="1" applyFill="1" applyBorder="1" applyAlignment="1">
      <alignment horizontal="right"/>
    </xf>
    <xf numFmtId="4" fontId="11" fillId="0" borderId="25" xfId="18" applyNumberFormat="1" applyFont="1" applyFill="1" applyBorder="1" applyAlignment="1">
      <alignment horizontal="right"/>
    </xf>
    <xf numFmtId="4" fontId="27" fillId="0" borderId="0" xfId="0" applyNumberFormat="1" applyFont="1" applyFill="1" applyBorder="1" applyAlignment="1">
      <alignment horizontal="right" shrinkToFit="1"/>
    </xf>
    <xf numFmtId="0" fontId="11" fillId="0" borderId="25" xfId="0" applyFont="1" applyFill="1" applyBorder="1" applyAlignment="1">
      <alignment horizontal="center"/>
    </xf>
    <xf numFmtId="166" fontId="11" fillId="0" borderId="25" xfId="0" applyNumberFormat="1" applyFont="1" applyFill="1" applyBorder="1" applyAlignment="1">
      <alignment horizontal="center"/>
    </xf>
    <xf numFmtId="4" fontId="11" fillId="0" borderId="25" xfId="0" applyNumberFormat="1" applyFont="1" applyFill="1" applyBorder="1" applyAlignment="1">
      <alignment horizontal="right"/>
    </xf>
    <xf numFmtId="0" fontId="83" fillId="0" borderId="0" xfId="0" applyFont="1" applyFill="1" applyAlignment="1"/>
    <xf numFmtId="0" fontId="85" fillId="0" borderId="0" xfId="0" applyFont="1" applyFill="1" applyAlignment="1">
      <alignment horizontal="center" vertical="top"/>
    </xf>
    <xf numFmtId="4" fontId="83" fillId="0" borderId="0" xfId="0" applyNumberFormat="1" applyFont="1" applyFill="1" applyAlignment="1">
      <alignment horizontal="justify" vertical="top" wrapText="1"/>
    </xf>
    <xf numFmtId="0" fontId="83" fillId="0" borderId="0" xfId="0" applyFont="1" applyFill="1" applyAlignment="1">
      <alignment horizontal="center"/>
    </xf>
    <xf numFmtId="49" fontId="83" fillId="0" borderId="0" xfId="0" applyNumberFormat="1" applyFont="1" applyFill="1" applyAlignment="1">
      <alignment horizontal="center"/>
    </xf>
    <xf numFmtId="2" fontId="83" fillId="0" borderId="0" xfId="0" applyNumberFormat="1" applyFont="1" applyFill="1" applyAlignment="1"/>
    <xf numFmtId="168" fontId="85" fillId="0" borderId="0" xfId="23" applyNumberFormat="1" applyFont="1" applyFill="1" applyBorder="1" applyAlignment="1" applyProtection="1">
      <alignment horizontal="right"/>
    </xf>
    <xf numFmtId="4" fontId="85" fillId="0" borderId="0" xfId="0" applyNumberFormat="1" applyFont="1" applyFill="1" applyBorder="1" applyAlignment="1">
      <alignment horizontal="right" vertical="top" wrapText="1"/>
    </xf>
    <xf numFmtId="4" fontId="85" fillId="0" borderId="35" xfId="0" applyNumberFormat="1" applyFont="1" applyFill="1" applyBorder="1" applyAlignment="1">
      <alignment horizontal="center" vertical="top" wrapText="1"/>
    </xf>
    <xf numFmtId="4" fontId="85" fillId="0" borderId="0" xfId="0" applyNumberFormat="1" applyFont="1" applyFill="1" applyAlignment="1">
      <alignment horizontal="center" vertical="top" wrapText="1"/>
    </xf>
    <xf numFmtId="4" fontId="83" fillId="0" borderId="0" xfId="0" applyNumberFormat="1" applyFont="1" applyFill="1" applyAlignment="1">
      <alignment horizontal="left" vertical="top" wrapText="1"/>
    </xf>
    <xf numFmtId="4" fontId="83" fillId="0" borderId="0" xfId="0" applyNumberFormat="1" applyFont="1" applyFill="1" applyAlignment="1">
      <alignment vertical="top" wrapText="1"/>
    </xf>
    <xf numFmtId="4" fontId="85" fillId="0" borderId="0" xfId="0" applyNumberFormat="1" applyFont="1" applyFill="1" applyAlignment="1">
      <alignment horizontal="left" vertical="top" wrapText="1"/>
    </xf>
    <xf numFmtId="0" fontId="87" fillId="15" borderId="36" xfId="0" applyFont="1" applyFill="1" applyBorder="1" applyAlignment="1">
      <alignment horizontal="center" vertical="top"/>
    </xf>
    <xf numFmtId="4" fontId="87" fillId="15" borderId="36" xfId="0" applyNumberFormat="1" applyFont="1" applyFill="1" applyBorder="1" applyAlignment="1">
      <alignment horizontal="center" vertical="top" wrapText="1"/>
    </xf>
    <xf numFmtId="0" fontId="88" fillId="15" borderId="36" xfId="0" applyFont="1" applyFill="1" applyBorder="1" applyAlignment="1">
      <alignment horizontal="left"/>
    </xf>
    <xf numFmtId="49" fontId="88" fillId="15" borderId="36" xfId="0" applyNumberFormat="1" applyFont="1" applyFill="1" applyBorder="1" applyAlignment="1">
      <alignment horizontal="center"/>
    </xf>
    <xf numFmtId="2" fontId="88" fillId="15" borderId="36" xfId="0" applyNumberFormat="1" applyFont="1" applyFill="1" applyBorder="1" applyAlignment="1"/>
    <xf numFmtId="0" fontId="88" fillId="15" borderId="36" xfId="0" applyFont="1" applyFill="1" applyBorder="1" applyAlignment="1"/>
    <xf numFmtId="168" fontId="85" fillId="15" borderId="36" xfId="23" applyNumberFormat="1" applyFont="1" applyFill="1" applyBorder="1" applyAlignment="1" applyProtection="1">
      <alignment horizontal="right"/>
    </xf>
    <xf numFmtId="0" fontId="88" fillId="0" borderId="0" xfId="0" applyFont="1" applyFill="1" applyAlignment="1"/>
    <xf numFmtId="0" fontId="87" fillId="15" borderId="34" xfId="0" applyFont="1" applyFill="1" applyBorder="1" applyAlignment="1">
      <alignment horizontal="center" vertical="top"/>
    </xf>
    <xf numFmtId="4" fontId="87" fillId="15" borderId="34" xfId="0" applyNumberFormat="1" applyFont="1" applyFill="1" applyBorder="1" applyAlignment="1">
      <alignment horizontal="center" vertical="top" wrapText="1"/>
    </xf>
    <xf numFmtId="0" fontId="88" fillId="15" borderId="34" xfId="0" applyFont="1" applyFill="1" applyBorder="1" applyAlignment="1">
      <alignment horizontal="left"/>
    </xf>
    <xf numFmtId="49" fontId="88" fillId="15" borderId="34" xfId="0" applyNumberFormat="1" applyFont="1" applyFill="1" applyBorder="1" applyAlignment="1">
      <alignment horizontal="center"/>
    </xf>
    <xf numFmtId="2" fontId="88" fillId="15" borderId="34" xfId="0" applyNumberFormat="1" applyFont="1" applyFill="1" applyBorder="1" applyAlignment="1"/>
    <xf numFmtId="0" fontId="88" fillId="15" borderId="34" xfId="0" applyFont="1" applyFill="1" applyBorder="1" applyAlignment="1"/>
    <xf numFmtId="168" fontId="85" fillId="15" borderId="34" xfId="23" applyNumberFormat="1" applyFont="1" applyFill="1" applyBorder="1" applyAlignment="1" applyProtection="1">
      <alignment horizontal="right"/>
    </xf>
    <xf numFmtId="4" fontId="85" fillId="0" borderId="37" xfId="0" applyNumberFormat="1" applyFont="1" applyFill="1" applyBorder="1" applyAlignment="1">
      <alignment horizontal="justify" vertical="top" wrapText="1"/>
    </xf>
    <xf numFmtId="0" fontId="83" fillId="0" borderId="0" xfId="0" applyFont="1" applyFill="1" applyAlignment="1">
      <alignment horizontal="left"/>
    </xf>
    <xf numFmtId="4" fontId="85" fillId="0" borderId="0" xfId="0" applyNumberFormat="1" applyFont="1" applyFill="1" applyBorder="1" applyAlignment="1">
      <alignment horizontal="justify" vertical="top" wrapText="1"/>
    </xf>
    <xf numFmtId="4" fontId="83" fillId="0" borderId="0" xfId="0" applyNumberFormat="1" applyFont="1" applyFill="1" applyBorder="1" applyAlignment="1">
      <alignment horizontal="justify" vertical="top" wrapText="1"/>
    </xf>
    <xf numFmtId="4" fontId="83" fillId="0" borderId="0" xfId="0" applyNumberFormat="1" applyFont="1" applyFill="1" applyAlignment="1" applyProtection="1">
      <alignment horizontal="left" vertical="top" wrapText="1"/>
    </xf>
    <xf numFmtId="0" fontId="83" fillId="0" borderId="0" xfId="0" applyFont="1" applyFill="1" applyAlignment="1">
      <alignment vertical="top"/>
    </xf>
    <xf numFmtId="2" fontId="85" fillId="0" borderId="0" xfId="0" applyNumberFormat="1" applyFont="1" applyFill="1" applyAlignment="1">
      <alignment horizontal="center" vertical="top"/>
    </xf>
    <xf numFmtId="4" fontId="85" fillId="0" borderId="0" xfId="0" applyNumberFormat="1" applyFont="1" applyFill="1" applyAlignment="1">
      <alignment horizontal="right" vertical="top" wrapText="1"/>
    </xf>
    <xf numFmtId="0" fontId="83" fillId="0" borderId="34" xfId="0" applyFont="1" applyFill="1" applyBorder="1" applyAlignment="1">
      <alignment horizontal="center"/>
    </xf>
    <xf numFmtId="49" fontId="83" fillId="0" borderId="34" xfId="0" applyNumberFormat="1" applyFont="1" applyFill="1" applyBorder="1" applyAlignment="1">
      <alignment horizontal="center"/>
    </xf>
    <xf numFmtId="2" fontId="83" fillId="0" borderId="34" xfId="0" applyNumberFormat="1" applyFont="1" applyFill="1" applyBorder="1" applyAlignment="1"/>
    <xf numFmtId="0" fontId="83" fillId="0" borderId="34" xfId="0" applyFont="1" applyFill="1" applyBorder="1" applyAlignment="1"/>
    <xf numFmtId="168" fontId="85" fillId="0" borderId="34" xfId="23" applyNumberFormat="1" applyFont="1" applyFill="1" applyBorder="1" applyAlignment="1" applyProtection="1">
      <alignment horizontal="right"/>
    </xf>
    <xf numFmtId="0" fontId="87" fillId="0" borderId="34" xfId="0" applyFont="1" applyFill="1" applyBorder="1" applyAlignment="1">
      <alignment horizontal="center" vertical="top"/>
    </xf>
    <xf numFmtId="4" fontId="87" fillId="0" borderId="34" xfId="0" applyNumberFormat="1" applyFont="1" applyFill="1" applyBorder="1" applyAlignment="1">
      <alignment horizontal="center" vertical="top" wrapText="1"/>
    </xf>
    <xf numFmtId="0" fontId="87" fillId="0" borderId="34" xfId="0" applyFont="1" applyFill="1" applyBorder="1" applyAlignment="1">
      <alignment horizontal="center" wrapText="1"/>
    </xf>
    <xf numFmtId="2" fontId="87" fillId="0" borderId="34" xfId="0" applyNumberFormat="1" applyFont="1" applyFill="1" applyBorder="1" applyAlignment="1">
      <alignment horizontal="center"/>
    </xf>
    <xf numFmtId="0" fontId="88" fillId="0" borderId="34" xfId="0" applyFont="1" applyFill="1" applyBorder="1" applyAlignment="1">
      <alignment horizontal="center"/>
    </xf>
    <xf numFmtId="0" fontId="85" fillId="0" borderId="0" xfId="0" applyFont="1" applyFill="1" applyBorder="1" applyAlignment="1">
      <alignment horizontal="center" vertical="top"/>
    </xf>
    <xf numFmtId="4" fontId="85" fillId="0" borderId="0" xfId="0" applyNumberFormat="1" applyFont="1" applyFill="1" applyBorder="1" applyAlignment="1">
      <alignment horizontal="center" vertical="top"/>
    </xf>
    <xf numFmtId="0" fontId="85" fillId="0" borderId="0" xfId="0" applyFont="1" applyFill="1" applyBorder="1" applyAlignment="1">
      <alignment horizontal="center"/>
    </xf>
    <xf numFmtId="2" fontId="85" fillId="0" borderId="0" xfId="0" applyNumberFormat="1" applyFont="1" applyFill="1" applyBorder="1" applyAlignment="1">
      <alignment horizontal="center"/>
    </xf>
    <xf numFmtId="0" fontId="83" fillId="0" borderId="0" xfId="0" applyFont="1" applyFill="1" applyBorder="1" applyAlignment="1">
      <alignment horizontal="center"/>
    </xf>
    <xf numFmtId="0" fontId="83" fillId="0" borderId="0" xfId="0" applyFont="1" applyFill="1" applyBorder="1" applyAlignment="1">
      <alignment vertical="top" wrapText="1"/>
    </xf>
    <xf numFmtId="0" fontId="83" fillId="0" borderId="0" xfId="0" applyNumberFormat="1" applyFont="1" applyFill="1" applyAlignment="1">
      <alignment horizontal="left" vertical="top" wrapText="1"/>
    </xf>
    <xf numFmtId="49" fontId="83" fillId="0" borderId="0" xfId="0" applyNumberFormat="1" applyFont="1" applyFill="1" applyBorder="1" applyAlignment="1">
      <alignment horizontal="center"/>
    </xf>
    <xf numFmtId="2" fontId="83" fillId="0" borderId="0" xfId="0" applyNumberFormat="1" applyFont="1" applyFill="1" applyBorder="1" applyAlignment="1"/>
    <xf numFmtId="0" fontId="83" fillId="0" borderId="0" xfId="0" applyFont="1" applyFill="1" applyBorder="1" applyAlignment="1"/>
    <xf numFmtId="2" fontId="89" fillId="0" borderId="0" xfId="0" applyNumberFormat="1" applyFont="1" applyFill="1" applyAlignment="1">
      <alignment horizontal="center" vertical="top"/>
    </xf>
    <xf numFmtId="0" fontId="89" fillId="0" borderId="0" xfId="0" applyNumberFormat="1" applyFont="1" applyFill="1" applyAlignment="1">
      <alignment horizontal="left" vertical="top" wrapText="1"/>
    </xf>
    <xf numFmtId="4" fontId="85" fillId="0" borderId="37" xfId="0" applyNumberFormat="1" applyFont="1" applyFill="1" applyBorder="1" applyAlignment="1">
      <alignment horizontal="left" vertical="top" wrapText="1"/>
    </xf>
    <xf numFmtId="4" fontId="83" fillId="0" borderId="0" xfId="0" applyNumberFormat="1" applyFont="1" applyFill="1" applyBorder="1" applyAlignment="1">
      <alignment horizontal="left" vertical="top" wrapText="1"/>
    </xf>
    <xf numFmtId="2" fontId="85" fillId="0" borderId="0" xfId="0" applyNumberFormat="1" applyFont="1" applyFill="1" applyAlignment="1">
      <alignment vertical="top"/>
    </xf>
    <xf numFmtId="4" fontId="85" fillId="0" borderId="0" xfId="0" applyNumberFormat="1" applyFont="1" applyFill="1" applyAlignment="1">
      <alignment vertical="top"/>
    </xf>
    <xf numFmtId="4" fontId="85" fillId="0" borderId="0" xfId="0" applyNumberFormat="1" applyFont="1" applyFill="1" applyBorder="1" applyAlignment="1">
      <alignment horizontal="center" vertical="top" wrapText="1"/>
    </xf>
    <xf numFmtId="0" fontId="85" fillId="0" borderId="0" xfId="0" applyFont="1" applyFill="1" applyBorder="1" applyAlignment="1">
      <alignment horizontal="center" wrapText="1"/>
    </xf>
    <xf numFmtId="4" fontId="85" fillId="0" borderId="0" xfId="0" applyNumberFormat="1" applyFont="1" applyFill="1" applyBorder="1" applyAlignment="1">
      <alignment horizontal="left" vertical="top" wrapText="1"/>
    </xf>
    <xf numFmtId="0" fontId="85" fillId="0" borderId="0" xfId="0" applyFont="1" applyFill="1" applyAlignment="1">
      <alignment horizontal="right" vertical="top"/>
    </xf>
    <xf numFmtId="4" fontId="85" fillId="0" borderId="0" xfId="0" applyNumberFormat="1" applyFont="1" applyFill="1" applyAlignment="1">
      <alignment horizontal="right" wrapText="1"/>
    </xf>
    <xf numFmtId="4" fontId="83" fillId="0" borderId="0" xfId="0" applyNumberFormat="1" applyFont="1" applyFill="1" applyBorder="1" applyAlignment="1">
      <alignment vertical="top" wrapText="1"/>
    </xf>
    <xf numFmtId="0" fontId="85" fillId="0" borderId="0" xfId="0" applyFont="1" applyFill="1" applyBorder="1" applyAlignment="1">
      <alignment horizontal="left" wrapText="1"/>
    </xf>
    <xf numFmtId="2" fontId="85" fillId="0" borderId="0" xfId="0" applyNumberFormat="1" applyFont="1" applyFill="1" applyBorder="1" applyAlignment="1">
      <alignment horizontal="left" wrapText="1"/>
    </xf>
    <xf numFmtId="4" fontId="85" fillId="0" borderId="0" xfId="0" applyNumberFormat="1" applyFont="1" applyFill="1" applyBorder="1" applyAlignment="1">
      <alignment horizontal="left" wrapText="1"/>
    </xf>
    <xf numFmtId="168" fontId="85" fillId="0" borderId="0" xfId="23" applyNumberFormat="1" applyFont="1" applyFill="1" applyBorder="1" applyAlignment="1" applyProtection="1">
      <alignment horizontal="center"/>
    </xf>
    <xf numFmtId="0" fontId="83" fillId="0" borderId="0" xfId="0" applyFont="1" applyFill="1" applyBorder="1" applyAlignment="1">
      <alignment horizontal="left" wrapText="1"/>
    </xf>
    <xf numFmtId="0" fontId="89" fillId="0" borderId="0" xfId="0" applyFont="1" applyFill="1" applyBorder="1" applyAlignment="1">
      <alignment horizontal="justify" vertical="top"/>
    </xf>
    <xf numFmtId="4" fontId="83" fillId="0" borderId="0" xfId="0" applyNumberFormat="1" applyFont="1" applyFill="1" applyAlignment="1">
      <alignment vertical="top"/>
    </xf>
    <xf numFmtId="0" fontId="89" fillId="0" borderId="34" xfId="0" applyFont="1" applyFill="1" applyBorder="1" applyAlignment="1">
      <alignment horizontal="justify" vertical="top"/>
    </xf>
    <xf numFmtId="4" fontId="83" fillId="0" borderId="34" xfId="0" applyNumberFormat="1" applyFont="1" applyFill="1" applyBorder="1" applyAlignment="1">
      <alignment vertical="top"/>
    </xf>
    <xf numFmtId="0" fontId="87" fillId="0" borderId="0" xfId="0" applyFont="1" applyFill="1" applyBorder="1" applyAlignment="1">
      <alignment horizontal="center" vertical="top"/>
    </xf>
    <xf numFmtId="4" fontId="87" fillId="0" borderId="0" xfId="0" applyNumberFormat="1" applyFont="1" applyFill="1" applyBorder="1" applyAlignment="1">
      <alignment horizontal="left" vertical="top" wrapText="1"/>
    </xf>
    <xf numFmtId="0" fontId="87" fillId="0" borderId="0" xfId="0" applyFont="1" applyFill="1" applyBorder="1" applyAlignment="1">
      <alignment horizontal="left" wrapText="1"/>
    </xf>
    <xf numFmtId="4" fontId="87" fillId="0" borderId="0" xfId="0" applyNumberFormat="1" applyFont="1" applyFill="1" applyBorder="1" applyAlignment="1">
      <alignment horizontal="left" wrapText="1"/>
    </xf>
    <xf numFmtId="0" fontId="88" fillId="0" borderId="0" xfId="0" applyFont="1" applyFill="1" applyBorder="1" applyAlignment="1"/>
    <xf numFmtId="4" fontId="85" fillId="0" borderId="0" xfId="0" applyNumberFormat="1" applyFont="1" applyFill="1" applyAlignment="1">
      <alignment vertical="top" wrapText="1"/>
    </xf>
    <xf numFmtId="2" fontId="83" fillId="0" borderId="0" xfId="0" applyNumberFormat="1" applyFont="1" applyFill="1" applyAlignment="1">
      <alignment horizontal="left" vertical="top"/>
    </xf>
    <xf numFmtId="4" fontId="83" fillId="0" borderId="0" xfId="0" applyNumberFormat="1" applyFont="1" applyFill="1" applyAlignment="1">
      <alignment horizontal="right" vertical="top" wrapText="1"/>
    </xf>
    <xf numFmtId="2" fontId="83" fillId="0" borderId="34" xfId="0" applyNumberFormat="1" applyFont="1" applyFill="1" applyBorder="1" applyAlignment="1">
      <alignment horizontal="left" vertical="top"/>
    </xf>
    <xf numFmtId="4" fontId="83" fillId="0" borderId="34" xfId="0" applyNumberFormat="1" applyFont="1" applyFill="1" applyBorder="1" applyAlignment="1">
      <alignment horizontal="right" vertical="top" wrapText="1"/>
    </xf>
    <xf numFmtId="0" fontId="87" fillId="15" borderId="34" xfId="0" applyFont="1" applyFill="1" applyBorder="1" applyAlignment="1">
      <alignment horizontal="center"/>
    </xf>
    <xf numFmtId="0" fontId="85" fillId="0" borderId="0" xfId="0" applyFont="1" applyFill="1" applyAlignment="1">
      <alignment horizontal="left" vertical="top" wrapText="1"/>
    </xf>
    <xf numFmtId="0" fontId="83" fillId="0" borderId="0" xfId="0" applyFont="1" applyFill="1" applyAlignment="1">
      <alignment horizontal="left" vertical="top" wrapText="1"/>
    </xf>
    <xf numFmtId="2" fontId="83" fillId="0" borderId="34" xfId="0" applyNumberFormat="1" applyFont="1" applyFill="1" applyBorder="1"/>
    <xf numFmtId="2" fontId="83" fillId="0" borderId="0" xfId="0" applyNumberFormat="1" applyFont="1" applyFill="1" applyAlignment="1">
      <alignment horizontal="left" vertical="top" wrapText="1"/>
    </xf>
    <xf numFmtId="0" fontId="83" fillId="0" borderId="0" xfId="0" applyFont="1" applyFill="1" applyBorder="1" applyAlignment="1">
      <alignment wrapText="1"/>
    </xf>
    <xf numFmtId="4" fontId="83" fillId="0" borderId="0" xfId="0" applyNumberFormat="1" applyFont="1" applyFill="1" applyAlignment="1">
      <alignment horizontal="justify" vertical="top"/>
    </xf>
    <xf numFmtId="4" fontId="87" fillId="0" borderId="34" xfId="0" applyNumberFormat="1" applyFont="1" applyFill="1" applyBorder="1" applyAlignment="1">
      <alignment horizontal="justify" vertical="top" wrapText="1"/>
    </xf>
    <xf numFmtId="0" fontId="87" fillId="0" borderId="36" xfId="0" applyFont="1" applyFill="1" applyBorder="1" applyAlignment="1">
      <alignment horizontal="center" vertical="top"/>
    </xf>
    <xf numFmtId="4" fontId="87" fillId="0" borderId="36" xfId="0" applyNumberFormat="1" applyFont="1" applyFill="1" applyBorder="1" applyAlignment="1">
      <alignment horizontal="center" vertical="top" wrapText="1"/>
    </xf>
    <xf numFmtId="0" fontId="88" fillId="0" borderId="36" xfId="0" applyFont="1" applyFill="1" applyBorder="1" applyAlignment="1">
      <alignment horizontal="left"/>
    </xf>
    <xf numFmtId="49" fontId="88" fillId="0" borderId="36" xfId="0" applyNumberFormat="1" applyFont="1" applyFill="1" applyBorder="1" applyAlignment="1">
      <alignment horizontal="center"/>
    </xf>
    <xf numFmtId="2" fontId="88" fillId="0" borderId="36" xfId="0" applyNumberFormat="1" applyFont="1" applyFill="1" applyBorder="1" applyAlignment="1"/>
    <xf numFmtId="0" fontId="88" fillId="0" borderId="36" xfId="0" applyFont="1" applyFill="1" applyBorder="1" applyAlignment="1"/>
    <xf numFmtId="168" fontId="85" fillId="0" borderId="36" xfId="23" applyNumberFormat="1" applyFont="1" applyFill="1" applyBorder="1" applyAlignment="1" applyProtection="1">
      <alignment horizontal="right"/>
    </xf>
    <xf numFmtId="0" fontId="85" fillId="0" borderId="0" xfId="0" applyFont="1" applyFill="1" applyAlignment="1">
      <alignment horizontal="left"/>
    </xf>
    <xf numFmtId="4" fontId="83" fillId="0" borderId="34" xfId="0" applyNumberFormat="1" applyFont="1" applyFill="1" applyBorder="1" applyAlignment="1"/>
    <xf numFmtId="4" fontId="83" fillId="0" borderId="0" xfId="0" applyNumberFormat="1" applyFont="1" applyFill="1" applyBorder="1" applyAlignment="1"/>
    <xf numFmtId="0" fontId="83" fillId="0" borderId="0" xfId="0" applyFont="1" applyFill="1" applyAlignment="1">
      <alignment vertical="top" wrapText="1"/>
    </xf>
    <xf numFmtId="0" fontId="83" fillId="0" borderId="0" xfId="0" applyFont="1" applyFill="1" applyAlignment="1">
      <alignment wrapText="1"/>
    </xf>
    <xf numFmtId="0" fontId="83" fillId="0" borderId="0" xfId="0" applyFont="1" applyFill="1" applyAlignment="1">
      <alignment horizontal="justify" vertical="top" wrapText="1"/>
    </xf>
    <xf numFmtId="0" fontId="83" fillId="0" borderId="0" xfId="0" applyFont="1" applyFill="1"/>
    <xf numFmtId="4" fontId="83" fillId="0" borderId="0" xfId="0" applyNumberFormat="1" applyFont="1" applyFill="1"/>
    <xf numFmtId="0" fontId="85" fillId="0" borderId="37" xfId="0" applyFont="1" applyFill="1" applyBorder="1" applyAlignment="1">
      <alignment horizontal="left" vertical="top" wrapText="1"/>
    </xf>
    <xf numFmtId="0" fontId="85" fillId="0" borderId="0" xfId="0" applyFont="1" applyFill="1" applyAlignment="1">
      <alignment horizontal="center" vertical="center"/>
    </xf>
    <xf numFmtId="0" fontId="83" fillId="0" borderId="0" xfId="0" applyFont="1" applyFill="1" applyBorder="1" applyAlignment="1">
      <alignment horizontal="left" vertical="top" wrapText="1"/>
    </xf>
    <xf numFmtId="4" fontId="83" fillId="0" borderId="0" xfId="0" applyNumberFormat="1" applyFont="1" applyFill="1" applyBorder="1"/>
    <xf numFmtId="168" fontId="85" fillId="0" borderId="0" xfId="0" applyNumberFormat="1" applyFont="1" applyFill="1" applyBorder="1" applyAlignment="1">
      <alignment horizontal="right" vertical="center"/>
    </xf>
    <xf numFmtId="2" fontId="85" fillId="0" borderId="0" xfId="0" applyNumberFormat="1" applyFont="1" applyFill="1" applyAlignment="1">
      <alignment horizontal="right" vertical="top"/>
    </xf>
    <xf numFmtId="4" fontId="83" fillId="0" borderId="34" xfId="0" applyNumberFormat="1" applyFont="1" applyFill="1" applyBorder="1"/>
    <xf numFmtId="2" fontId="83" fillId="0" borderId="0" xfId="0" applyNumberFormat="1" applyFont="1" applyFill="1" applyBorder="1"/>
    <xf numFmtId="0" fontId="83" fillId="0" borderId="0" xfId="0" applyFont="1" applyFill="1" applyBorder="1"/>
    <xf numFmtId="0" fontId="83" fillId="0" borderId="34" xfId="0" applyFont="1" applyFill="1" applyBorder="1"/>
    <xf numFmtId="168" fontId="85" fillId="0" borderId="34" xfId="23" applyNumberFormat="1" applyFont="1" applyFill="1" applyBorder="1" applyAlignment="1" applyProtection="1">
      <alignment horizontal="right" vertical="center"/>
    </xf>
    <xf numFmtId="0" fontId="83" fillId="0" borderId="0" xfId="0" applyFont="1" applyFill="1" applyAlignment="1">
      <alignment horizontal="left" vertical="top"/>
    </xf>
    <xf numFmtId="2" fontId="83" fillId="0" borderId="0" xfId="0" applyNumberFormat="1" applyFont="1" applyFill="1"/>
    <xf numFmtId="4" fontId="83" fillId="0" borderId="0" xfId="0" applyNumberFormat="1" applyFont="1" applyFill="1" applyBorder="1" applyAlignment="1">
      <alignment horizontal="justify"/>
    </xf>
    <xf numFmtId="0" fontId="92" fillId="0" borderId="0" xfId="0" applyFont="1" applyFill="1" applyAlignment="1">
      <alignment horizontal="left" vertical="top"/>
    </xf>
    <xf numFmtId="4" fontId="93" fillId="0" borderId="0" xfId="0" applyNumberFormat="1" applyFont="1" applyFill="1" applyBorder="1" applyAlignment="1">
      <alignment horizontal="left" vertical="top" wrapText="1"/>
    </xf>
    <xf numFmtId="4" fontId="83" fillId="0" borderId="0" xfId="0" applyNumberFormat="1" applyFont="1" applyFill="1" applyBorder="1" applyAlignment="1">
      <alignment horizontal="right" vertical="top" wrapText="1"/>
    </xf>
    <xf numFmtId="4" fontId="93" fillId="0" borderId="34" xfId="0" applyNumberFormat="1" applyFont="1" applyFill="1" applyBorder="1" applyAlignment="1">
      <alignment horizontal="left" vertical="top" wrapText="1"/>
    </xf>
    <xf numFmtId="4" fontId="83" fillId="0" borderId="0" xfId="0" applyNumberFormat="1" applyFont="1" applyFill="1" applyAlignment="1">
      <alignment horizontal="center"/>
    </xf>
    <xf numFmtId="0" fontId="93" fillId="0" borderId="0" xfId="0" applyFont="1" applyFill="1" applyAlignment="1">
      <alignment horizontal="left" vertical="center"/>
    </xf>
    <xf numFmtId="4" fontId="94" fillId="0" borderId="0" xfId="0" applyNumberFormat="1" applyFont="1" applyFill="1" applyAlignment="1">
      <alignment horizontal="justify" vertical="top" wrapText="1"/>
    </xf>
    <xf numFmtId="49" fontId="85" fillId="0" borderId="0" xfId="0" applyNumberFormat="1" applyFont="1" applyFill="1" applyBorder="1" applyAlignment="1">
      <alignment horizontal="left" wrapText="1"/>
    </xf>
    <xf numFmtId="4" fontId="87" fillId="0" borderId="0" xfId="0" applyNumberFormat="1" applyFont="1" applyFill="1" applyBorder="1" applyAlignment="1">
      <alignment horizontal="justify" vertical="top" wrapText="1"/>
    </xf>
    <xf numFmtId="0" fontId="87" fillId="0" borderId="0" xfId="0" applyFont="1" applyFill="1" applyBorder="1" applyAlignment="1">
      <alignment horizontal="left"/>
    </xf>
    <xf numFmtId="49" fontId="87" fillId="0" borderId="0" xfId="0" applyNumberFormat="1" applyFont="1" applyFill="1" applyBorder="1" applyAlignment="1">
      <alignment horizontal="center"/>
    </xf>
    <xf numFmtId="2" fontId="87" fillId="0" borderId="0" xfId="0" applyNumberFormat="1" applyFont="1" applyFill="1" applyBorder="1" applyAlignment="1"/>
    <xf numFmtId="0" fontId="87" fillId="0" borderId="0" xfId="0" applyFont="1" applyFill="1" applyBorder="1" applyAlignment="1"/>
    <xf numFmtId="4" fontId="87" fillId="0" borderId="34" xfId="0" applyNumberFormat="1" applyFont="1" applyFill="1" applyBorder="1" applyAlignment="1">
      <alignment horizontal="left" vertical="top" wrapText="1"/>
    </xf>
    <xf numFmtId="0" fontId="87" fillId="0" borderId="34" xfId="0" applyFont="1" applyFill="1" applyBorder="1" applyAlignment="1">
      <alignment horizontal="left"/>
    </xf>
    <xf numFmtId="49" fontId="87" fillId="0" borderId="34" xfId="0" applyNumberFormat="1" applyFont="1" applyFill="1" applyBorder="1" applyAlignment="1">
      <alignment horizontal="center"/>
    </xf>
    <xf numFmtId="2" fontId="87" fillId="0" borderId="34" xfId="0" applyNumberFormat="1" applyFont="1" applyFill="1" applyBorder="1" applyAlignment="1"/>
    <xf numFmtId="0" fontId="87" fillId="0" borderId="34" xfId="0" applyFont="1" applyFill="1" applyBorder="1" applyAlignment="1"/>
    <xf numFmtId="168" fontId="87" fillId="0" borderId="34" xfId="23" applyNumberFormat="1" applyFont="1" applyFill="1" applyBorder="1" applyAlignment="1" applyProtection="1">
      <alignment horizontal="right"/>
    </xf>
    <xf numFmtId="0" fontId="87" fillId="0" borderId="38" xfId="0" applyFont="1" applyFill="1" applyBorder="1" applyAlignment="1">
      <alignment horizontal="center" vertical="top"/>
    </xf>
    <xf numFmtId="4" fontId="87" fillId="0" borderId="38" xfId="0" applyNumberFormat="1" applyFont="1" applyFill="1" applyBorder="1" applyAlignment="1">
      <alignment horizontal="left" vertical="top" wrapText="1"/>
    </xf>
    <xf numFmtId="0" fontId="87" fillId="0" borderId="38" xfId="0" applyFont="1" applyFill="1" applyBorder="1" applyAlignment="1">
      <alignment horizontal="left"/>
    </xf>
    <xf numFmtId="49" fontId="87" fillId="0" borderId="38" xfId="0" applyNumberFormat="1" applyFont="1" applyFill="1" applyBorder="1" applyAlignment="1">
      <alignment horizontal="center"/>
    </xf>
    <xf numFmtId="2" fontId="87" fillId="0" borderId="38" xfId="0" applyNumberFormat="1" applyFont="1" applyFill="1" applyBorder="1" applyAlignment="1"/>
    <xf numFmtId="0" fontId="87" fillId="0" borderId="38" xfId="0" applyFont="1" applyFill="1" applyBorder="1" applyAlignment="1"/>
    <xf numFmtId="168" fontId="87" fillId="0" borderId="38" xfId="23" applyNumberFormat="1" applyFont="1" applyFill="1" applyBorder="1" applyAlignment="1" applyProtection="1">
      <alignment horizontal="right"/>
    </xf>
    <xf numFmtId="168" fontId="87" fillId="0" borderId="36" xfId="23" applyNumberFormat="1" applyFont="1" applyFill="1" applyBorder="1" applyAlignment="1" applyProtection="1">
      <alignment horizontal="right"/>
    </xf>
    <xf numFmtId="168" fontId="87" fillId="0" borderId="0" xfId="23" applyNumberFormat="1" applyFont="1" applyFill="1" applyBorder="1" applyAlignment="1" applyProtection="1">
      <alignment horizontal="right"/>
    </xf>
    <xf numFmtId="0" fontId="87" fillId="0" borderId="36" xfId="0" applyFont="1" applyFill="1" applyBorder="1" applyAlignment="1">
      <alignment horizontal="center" vertical="top" wrapText="1"/>
    </xf>
    <xf numFmtId="4" fontId="87" fillId="0" borderId="36" xfId="0" applyNumberFormat="1" applyFont="1" applyFill="1" applyBorder="1" applyAlignment="1">
      <alignment horizontal="left" vertical="top" wrapText="1"/>
    </xf>
    <xf numFmtId="0" fontId="87" fillId="0" borderId="36" xfId="0" applyFont="1" applyFill="1" applyBorder="1" applyAlignment="1">
      <alignment horizontal="center" wrapText="1"/>
    </xf>
    <xf numFmtId="49" fontId="87" fillId="0" borderId="36" xfId="0" applyNumberFormat="1" applyFont="1" applyFill="1" applyBorder="1" applyAlignment="1">
      <alignment horizontal="center" wrapText="1"/>
    </xf>
    <xf numFmtId="2" fontId="87" fillId="0" borderId="36" xfId="0" applyNumberFormat="1" applyFont="1" applyFill="1" applyBorder="1" applyAlignment="1">
      <alignment horizontal="center" wrapText="1"/>
    </xf>
    <xf numFmtId="4" fontId="87" fillId="0" borderId="0" xfId="0" applyNumberFormat="1" applyFont="1" applyFill="1" applyBorder="1" applyAlignment="1">
      <alignment horizontal="right" vertical="top" wrapText="1"/>
    </xf>
    <xf numFmtId="0" fontId="87" fillId="0" borderId="0" xfId="0" applyFont="1" applyFill="1" applyBorder="1" applyAlignment="1">
      <alignment horizontal="center" wrapText="1"/>
    </xf>
    <xf numFmtId="49" fontId="87" fillId="0" borderId="0" xfId="0" applyNumberFormat="1" applyFont="1" applyFill="1" applyBorder="1" applyAlignment="1">
      <alignment horizontal="center" wrapText="1"/>
    </xf>
    <xf numFmtId="2" fontId="87" fillId="0" borderId="0" xfId="0" applyNumberFormat="1" applyFont="1" applyFill="1" applyBorder="1" applyAlignment="1">
      <alignment horizontal="center" wrapText="1"/>
    </xf>
    <xf numFmtId="49" fontId="85" fillId="0" borderId="0" xfId="23" applyNumberFormat="1" applyFont="1" applyFill="1" applyBorder="1" applyAlignment="1" applyProtection="1">
      <alignment horizontal="center"/>
    </xf>
    <xf numFmtId="168" fontId="85" fillId="0" borderId="0" xfId="0" applyNumberFormat="1" applyFont="1" applyFill="1" applyAlignment="1">
      <alignment horizontal="right"/>
    </xf>
    <xf numFmtId="4" fontId="87" fillId="0" borderId="36" xfId="0" applyNumberFormat="1" applyFont="1" applyFill="1" applyBorder="1" applyAlignment="1">
      <alignment horizontal="right" vertical="top" wrapText="1"/>
    </xf>
    <xf numFmtId="0" fontId="87" fillId="0" borderId="0" xfId="0" applyFont="1" applyFill="1" applyBorder="1" applyAlignment="1">
      <alignment horizontal="center" vertical="top" wrapText="1"/>
    </xf>
    <xf numFmtId="4" fontId="83" fillId="0" borderId="0" xfId="0" applyNumberFormat="1" applyFont="1" applyFill="1" applyAlignment="1"/>
    <xf numFmtId="0" fontId="95" fillId="16" borderId="39" xfId="0" applyFont="1" applyFill="1" applyBorder="1" applyAlignment="1">
      <alignment horizontal="center" vertical="center" wrapText="1"/>
    </xf>
    <xf numFmtId="4" fontId="96" fillId="16" borderId="40" xfId="0" applyNumberFormat="1" applyFont="1" applyFill="1" applyBorder="1" applyAlignment="1">
      <alignment vertical="center"/>
    </xf>
    <xf numFmtId="0" fontId="96" fillId="16" borderId="40" xfId="0" applyFont="1" applyFill="1" applyBorder="1" applyAlignment="1">
      <alignment vertical="center"/>
    </xf>
    <xf numFmtId="168" fontId="83" fillId="0" borderId="0" xfId="0" applyNumberFormat="1" applyFont="1" applyFill="1" applyAlignment="1">
      <alignment horizontal="right"/>
    </xf>
    <xf numFmtId="4" fontId="85" fillId="16" borderId="40" xfId="0" applyNumberFormat="1" applyFont="1" applyFill="1" applyBorder="1" applyAlignment="1">
      <alignment horizontal="right" vertical="center"/>
    </xf>
    <xf numFmtId="168" fontId="85" fillId="16" borderId="41" xfId="0" applyNumberFormat="1" applyFont="1" applyFill="1" applyBorder="1" applyAlignment="1">
      <alignment horizontal="right" vertical="center"/>
    </xf>
    <xf numFmtId="4" fontId="97" fillId="0" borderId="0" xfId="0" applyNumberFormat="1" applyFont="1" applyFill="1" applyAlignment="1">
      <alignment horizontal="right" vertical="top"/>
    </xf>
    <xf numFmtId="0" fontId="82" fillId="0" borderId="34" xfId="0" applyFont="1" applyFill="1" applyBorder="1" applyAlignment="1">
      <alignment horizontal="center" vertical="center" wrapText="1"/>
    </xf>
    <xf numFmtId="0" fontId="84" fillId="0" borderId="34" xfId="0" applyFont="1" applyFill="1" applyBorder="1" applyAlignment="1">
      <alignment horizontal="center" vertical="center" wrapText="1"/>
    </xf>
    <xf numFmtId="0" fontId="86" fillId="0" borderId="0" xfId="0" applyFont="1" applyFill="1" applyBorder="1" applyAlignment="1">
      <alignment horizontal="left" vertical="top" wrapText="1"/>
    </xf>
    <xf numFmtId="49" fontId="26" fillId="6" borderId="27" xfId="0" applyNumberFormat="1" applyFont="1" applyFill="1" applyBorder="1" applyAlignment="1">
      <alignment horizontal="center" vertical="top"/>
    </xf>
    <xf numFmtId="49" fontId="26" fillId="5" borderId="24" xfId="0" applyNumberFormat="1" applyFont="1" applyFill="1" applyBorder="1" applyAlignment="1">
      <alignment horizontal="center" vertical="top"/>
    </xf>
    <xf numFmtId="49" fontId="61" fillId="0" borderId="0" xfId="26" applyNumberFormat="1" applyFont="1" applyFill="1" applyBorder="1" applyAlignment="1">
      <alignment horizontal="center" vertical="top" wrapText="1"/>
    </xf>
    <xf numFmtId="0" fontId="0" fillId="5" borderId="17" xfId="0" applyFill="1" applyBorder="1" applyAlignment="1">
      <alignment horizontal="center" vertical="top"/>
    </xf>
    <xf numFmtId="0" fontId="0" fillId="5" borderId="20" xfId="0" applyFill="1" applyBorder="1" applyAlignment="1">
      <alignment horizontal="center" vertical="top"/>
    </xf>
    <xf numFmtId="0" fontId="0" fillId="5" borderId="21" xfId="0" applyFill="1" applyBorder="1" applyAlignment="1">
      <alignment horizontal="center" vertical="top"/>
    </xf>
    <xf numFmtId="0" fontId="0" fillId="0" borderId="21" xfId="0" applyBorder="1" applyAlignment="1">
      <alignment horizontal="center" vertical="top"/>
    </xf>
    <xf numFmtId="0" fontId="0" fillId="0" borderId="24" xfId="0" applyBorder="1" applyAlignment="1">
      <alignment horizontal="center" vertical="top"/>
    </xf>
    <xf numFmtId="0" fontId="0" fillId="5" borderId="27" xfId="0" applyFill="1" applyBorder="1" applyAlignment="1">
      <alignment horizontal="center" vertical="top"/>
    </xf>
    <xf numFmtId="0" fontId="0" fillId="0" borderId="23" xfId="0" applyBorder="1" applyAlignment="1">
      <alignment horizontal="center" vertical="top"/>
    </xf>
    <xf numFmtId="0" fontId="26" fillId="6" borderId="17" xfId="29" applyFont="1" applyFill="1" applyBorder="1" applyAlignment="1">
      <alignment horizontal="center" vertical="top"/>
    </xf>
    <xf numFmtId="0" fontId="26" fillId="6" borderId="20" xfId="29" applyFont="1" applyFill="1" applyBorder="1" applyAlignment="1">
      <alignment horizontal="center" vertical="top"/>
    </xf>
    <xf numFmtId="0" fontId="26" fillId="6" borderId="23" xfId="29" applyFont="1" applyFill="1" applyBorder="1" applyAlignment="1">
      <alignment horizontal="center" vertical="top"/>
    </xf>
    <xf numFmtId="0" fontId="60" fillId="6" borderId="27" xfId="0" applyFont="1" applyFill="1" applyBorder="1" applyAlignment="1">
      <alignment horizontal="center" vertical="top"/>
    </xf>
    <xf numFmtId="0" fontId="60" fillId="5" borderId="24" xfId="0" applyFont="1" applyFill="1" applyBorder="1" applyAlignment="1">
      <alignment horizontal="center" vertical="top"/>
    </xf>
    <xf numFmtId="0" fontId="60" fillId="5" borderId="17" xfId="0" applyFont="1" applyFill="1" applyBorder="1" applyAlignment="1">
      <alignment horizontal="center" vertical="top"/>
    </xf>
    <xf numFmtId="0" fontId="60" fillId="5" borderId="21" xfId="0" applyFont="1" applyFill="1" applyBorder="1" applyAlignment="1">
      <alignment horizontal="center" vertical="top"/>
    </xf>
    <xf numFmtId="0" fontId="0" fillId="5" borderId="24" xfId="0" applyFill="1" applyBorder="1" applyAlignment="1">
      <alignment horizontal="center" vertical="top"/>
    </xf>
    <xf numFmtId="0" fontId="0" fillId="6" borderId="17" xfId="0" applyFont="1" applyFill="1" applyBorder="1" applyAlignment="1">
      <alignment horizontal="center" vertical="top"/>
    </xf>
    <xf numFmtId="0" fontId="0" fillId="6" borderId="20" xfId="0" applyFont="1" applyFill="1" applyBorder="1" applyAlignment="1">
      <alignment horizontal="center" vertical="top"/>
    </xf>
    <xf numFmtId="0" fontId="0" fillId="0" borderId="23" xfId="0" applyFont="1" applyBorder="1" applyAlignment="1">
      <alignment horizontal="center" vertical="top"/>
    </xf>
    <xf numFmtId="0" fontId="60" fillId="6" borderId="17" xfId="0" applyFont="1" applyFill="1" applyBorder="1" applyAlignment="1">
      <alignment horizontal="center" vertical="top"/>
    </xf>
    <xf numFmtId="0" fontId="60" fillId="6" borderId="24" xfId="0" applyFont="1" applyFill="1" applyBorder="1" applyAlignment="1">
      <alignment horizontal="center" vertical="top"/>
    </xf>
    <xf numFmtId="0" fontId="75" fillId="5" borderId="30" xfId="0" applyFont="1" applyFill="1" applyBorder="1" applyAlignment="1">
      <alignment horizontal="center" vertical="top"/>
    </xf>
    <xf numFmtId="0" fontId="75" fillId="5" borderId="31" xfId="0" applyFont="1" applyFill="1" applyBorder="1" applyAlignment="1">
      <alignment horizontal="center" vertical="top"/>
    </xf>
    <xf numFmtId="0" fontId="75" fillId="5" borderId="33" xfId="0" applyFont="1" applyFill="1" applyBorder="1" applyAlignment="1">
      <alignment horizontal="center" vertical="top"/>
    </xf>
    <xf numFmtId="49" fontId="26" fillId="5" borderId="16" xfId="26" applyNumberFormat="1" applyFont="1" applyFill="1" applyBorder="1" applyAlignment="1">
      <alignment horizontal="center" vertical="top"/>
    </xf>
    <xf numFmtId="49" fontId="26" fillId="5" borderId="17" xfId="26" applyNumberFormat="1" applyFont="1" applyFill="1" applyBorder="1" applyAlignment="1">
      <alignment horizontal="center" vertical="top"/>
    </xf>
    <xf numFmtId="49" fontId="26" fillId="5" borderId="24" xfId="26" applyNumberFormat="1" applyFont="1" applyFill="1" applyBorder="1" applyAlignment="1">
      <alignment horizontal="center" vertical="top"/>
    </xf>
    <xf numFmtId="0" fontId="0" fillId="5" borderId="17" xfId="0" applyFont="1" applyFill="1" applyBorder="1" applyAlignment="1">
      <alignment horizontal="center" vertical="top"/>
    </xf>
    <xf numFmtId="0" fontId="0" fillId="5" borderId="21" xfId="0" applyFont="1" applyFill="1" applyBorder="1" applyAlignment="1">
      <alignment horizontal="center" vertical="top"/>
    </xf>
    <xf numFmtId="0" fontId="0" fillId="5" borderId="24" xfId="0" applyFont="1" applyFill="1" applyBorder="1" applyAlignment="1">
      <alignment horizontal="center" vertical="top"/>
    </xf>
    <xf numFmtId="2" fontId="61" fillId="14" borderId="15" xfId="36" applyNumberFormat="1" applyFont="1" applyFill="1" applyBorder="1" applyAlignment="1">
      <alignment horizontal="right"/>
    </xf>
    <xf numFmtId="2" fontId="61" fillId="14" borderId="25" xfId="27" applyNumberFormat="1" applyFont="1" applyFill="1" applyBorder="1" applyAlignment="1">
      <alignment horizontal="right"/>
    </xf>
    <xf numFmtId="0" fontId="61" fillId="13" borderId="14" xfId="27" applyFont="1" applyFill="1" applyBorder="1" applyAlignment="1">
      <alignment horizontal="right"/>
    </xf>
    <xf numFmtId="0" fontId="75" fillId="5" borderId="17" xfId="0" applyFont="1" applyFill="1" applyBorder="1" applyAlignment="1">
      <alignment horizontal="center" vertical="top"/>
    </xf>
    <xf numFmtId="0" fontId="75" fillId="5" borderId="21" xfId="0" applyFont="1" applyFill="1" applyBorder="1" applyAlignment="1">
      <alignment horizontal="center" vertical="top"/>
    </xf>
    <xf numFmtId="0" fontId="75" fillId="5" borderId="24" xfId="0" applyFont="1" applyFill="1" applyBorder="1" applyAlignment="1">
      <alignment horizontal="center" vertical="top"/>
    </xf>
    <xf numFmtId="49" fontId="0" fillId="6" borderId="27" xfId="0" applyNumberFormat="1" applyFill="1" applyBorder="1" applyAlignment="1">
      <alignment horizontal="center" vertical="top"/>
    </xf>
    <xf numFmtId="49" fontId="0" fillId="6" borderId="24" xfId="0" applyNumberFormat="1" applyFont="1" applyFill="1" applyBorder="1" applyAlignment="1">
      <alignment horizontal="center" vertical="top"/>
    </xf>
    <xf numFmtId="0" fontId="13" fillId="0" borderId="5" xfId="16" applyFont="1" applyFill="1" applyBorder="1" applyAlignment="1" applyProtection="1">
      <alignment vertical="top" wrapText="1"/>
    </xf>
    <xf numFmtId="0" fontId="12" fillId="0" borderId="6" xfId="16" applyFont="1" applyFill="1" applyBorder="1" applyAlignment="1" applyProtection="1">
      <alignment horizontal="left" vertical="top" wrapText="1"/>
    </xf>
    <xf numFmtId="0" fontId="13" fillId="0" borderId="7" xfId="16" applyFont="1" applyFill="1" applyBorder="1" applyAlignment="1" applyProtection="1">
      <alignment vertical="top" wrapText="1"/>
    </xf>
    <xf numFmtId="0" fontId="13" fillId="0" borderId="0" xfId="16" applyNumberFormat="1" applyFont="1" applyFill="1" applyBorder="1" applyAlignment="1" applyProtection="1">
      <alignment horizontal="left" vertical="top" wrapText="1"/>
    </xf>
    <xf numFmtId="0" fontId="12" fillId="0" borderId="2" xfId="16" applyFont="1" applyFill="1" applyBorder="1" applyAlignment="1" applyProtection="1">
      <alignment horizontal="center" vertical="center" wrapText="1"/>
    </xf>
    <xf numFmtId="0" fontId="12" fillId="0" borderId="3" xfId="16" applyFont="1" applyFill="1" applyBorder="1" applyAlignment="1" applyProtection="1">
      <alignment horizontal="left" vertical="top" wrapText="1"/>
    </xf>
    <xf numFmtId="0" fontId="13" fillId="0" borderId="11" xfId="16" applyFont="1" applyFill="1" applyBorder="1" applyAlignment="1" applyProtection="1">
      <alignment vertical="top" wrapText="1"/>
    </xf>
    <xf numFmtId="0" fontId="12" fillId="0" borderId="4" xfId="16" applyFont="1" applyFill="1" applyBorder="1" applyAlignment="1" applyProtection="1">
      <alignment horizontal="left" vertical="top" wrapText="1"/>
    </xf>
    <xf numFmtId="0" fontId="12" fillId="0" borderId="4" xfId="16" applyFont="1" applyFill="1" applyBorder="1" applyAlignment="1" applyProtection="1">
      <alignment horizontal="left" vertical="top"/>
    </xf>
    <xf numFmtId="0" fontId="45" fillId="0" borderId="0" xfId="0" applyFont="1" applyAlignment="1">
      <alignment horizontal="center" vertical="center" wrapText="1"/>
    </xf>
    <xf numFmtId="0" fontId="46" fillId="0" borderId="0" xfId="0" applyFont="1" applyAlignment="1">
      <alignment horizontal="left" vertical="top"/>
    </xf>
    <xf numFmtId="0" fontId="47"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50" fillId="0" borderId="0" xfId="0" applyFont="1" applyAlignment="1">
      <alignment horizontal="center" vertical="top"/>
    </xf>
    <xf numFmtId="0" fontId="0" fillId="0" borderId="0" xfId="0" applyAlignment="1">
      <alignment horizontal="center" vertical="top"/>
    </xf>
    <xf numFmtId="0" fontId="51" fillId="0" borderId="0" xfId="7" applyFont="1" applyBorder="1" applyAlignment="1">
      <alignment horizontal="left" vertical="center" wrapText="1"/>
    </xf>
    <xf numFmtId="0" fontId="49" fillId="0" borderId="15" xfId="0" applyFont="1" applyBorder="1" applyAlignment="1">
      <alignment horizontal="left" vertical="top"/>
    </xf>
    <xf numFmtId="0" fontId="49" fillId="0" borderId="0" xfId="0" applyFont="1" applyBorder="1" applyAlignment="1">
      <alignment horizontal="left"/>
    </xf>
    <xf numFmtId="0" fontId="51" fillId="0" borderId="0" xfId="25" applyFont="1" applyBorder="1" applyAlignment="1">
      <alignment horizontal="left" vertical="top" wrapText="1"/>
    </xf>
    <xf numFmtId="0" fontId="51" fillId="0" borderId="0" xfId="0" applyFont="1" applyBorder="1" applyAlignment="1">
      <alignment horizontal="left" vertical="center" wrapText="1"/>
    </xf>
    <xf numFmtId="0" fontId="51" fillId="0" borderId="0" xfId="0" applyFont="1" applyBorder="1" applyAlignment="1">
      <alignment horizontal="center" vertical="center"/>
    </xf>
    <xf numFmtId="0" fontId="0" fillId="0" borderId="0" xfId="0" applyAlignment="1">
      <alignment horizontal="center" vertical="top" wrapText="1"/>
    </xf>
    <xf numFmtId="2" fontId="59" fillId="0" borderId="0" xfId="0" applyNumberFormat="1" applyFont="1" applyAlignment="1">
      <alignment horizontal="right" vertical="center"/>
    </xf>
    <xf numFmtId="0" fontId="58" fillId="0" borderId="0" xfId="0" applyFont="1" applyAlignment="1">
      <alignment horizontal="center"/>
    </xf>
    <xf numFmtId="0" fontId="58" fillId="0" borderId="0" xfId="0" applyFont="1" applyAlignment="1">
      <alignment horizontal="left"/>
    </xf>
    <xf numFmtId="0" fontId="59" fillId="0" borderId="0" xfId="0" applyFont="1" applyAlignment="1">
      <alignment horizontal="right" vertical="top"/>
    </xf>
  </cellXfs>
  <cellStyles count="37">
    <cellStyle name="A4 Small 210 x 297 mm" xfId="1"/>
    <cellStyle name="Bad 2" xfId="2"/>
    <cellStyle name="Comma" xfId="23" builtinId="3"/>
    <cellStyle name="Comma 2" xfId="3"/>
    <cellStyle name="Comma 2 2" xfId="4"/>
    <cellStyle name="Comma 3" xfId="5"/>
    <cellStyle name="Comma 3 2" xfId="6"/>
    <cellStyle name="Comma_E3603" xfId="36"/>
    <cellStyle name="Comma_predmer-cevi u podu sa clankastim radijatorima" xfId="30"/>
    <cellStyle name="Excel Built-in Bad" xfId="21"/>
    <cellStyle name="Normal" xfId="0" builtinId="0"/>
    <cellStyle name="Normal 2" xfId="7"/>
    <cellStyle name="Normal 21" xfId="8"/>
    <cellStyle name="Normal 3" xfId="9"/>
    <cellStyle name="Normal 4" xfId="10"/>
    <cellStyle name="Normal 4 2" xfId="11"/>
    <cellStyle name="Normal 4 3" xfId="12"/>
    <cellStyle name="Normal 5" xfId="13"/>
    <cellStyle name="Normal 5 2" xfId="14"/>
    <cellStyle name="Normal 6" xfId="25"/>
    <cellStyle name="Normal 7" xfId="22"/>
    <cellStyle name="Normal_CZ10DIN 2" xfId="24"/>
    <cellStyle name="Normal_e1904" xfId="34"/>
    <cellStyle name="Normal_E2905 predmer" xfId="26"/>
    <cellStyle name="Normal_E2905 predmer 3" xfId="33"/>
    <cellStyle name="Normal_e3305_TG FULL05 2" xfId="32"/>
    <cellStyle name="Normal_e3305_TG FULL05 3" xfId="28"/>
    <cellStyle name="Normal_E3603" xfId="27"/>
    <cellStyle name="Normal_E5705-PREDMER" xfId="35"/>
    <cellStyle name="Normal_kablovska mreza" xfId="15"/>
    <cellStyle name="Normal_Predmer Vase Staic" xfId="31"/>
    <cellStyle name="Normal_predmer-cevi u podu sa clankastim radijatorima" xfId="29"/>
    <cellStyle name="Normal_proracun ATC3" xfId="16"/>
    <cellStyle name="Normal_Sheet1" xfId="17"/>
    <cellStyle name="Normal_uzemljenje" xfId="18"/>
    <cellStyle name="Normalny_Pr1taa2000A" xfId="19"/>
    <cellStyle name="Style 1"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9C0006"/>
      <rgbColor rgb="00008000"/>
      <rgbColor rgb="00000080"/>
      <rgbColor rgb="00808000"/>
      <rgbColor rgb="00800080"/>
      <rgbColor rgb="00008080"/>
      <rgbColor rgb="00C0C0C0"/>
      <rgbColor rgb="00808080"/>
      <rgbColor rgb="009999FF"/>
      <rgbColor rgb="007030A0"/>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7CE"/>
      <rgbColor rgb="003366FF"/>
      <rgbColor rgb="0033CCCC"/>
      <rgbColor rgb="0099CC00"/>
      <rgbColor rgb="00FFCC00"/>
      <rgbColor rgb="00FF9900"/>
      <rgbColor rgb="00FF6600"/>
      <rgbColor rgb="00666699"/>
      <rgbColor rgb="00969696"/>
      <rgbColor rgb="00003366"/>
      <rgbColor rgb="0000B050"/>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0</xdr:colOff>
      <xdr:row>25</xdr:row>
      <xdr:rowOff>0</xdr:rowOff>
    </xdr:from>
    <xdr:to>
      <xdr:col>2</xdr:col>
      <xdr:colOff>95250</xdr:colOff>
      <xdr:row>25</xdr:row>
      <xdr:rowOff>219075</xdr:rowOff>
    </xdr:to>
    <xdr:sp macro="" textlink="">
      <xdr:nvSpPr>
        <xdr:cNvPr id="2" name="Text Box 1"/>
        <xdr:cNvSpPr txBox="1">
          <a:spLocks noChangeArrowheads="1"/>
        </xdr:cNvSpPr>
      </xdr:nvSpPr>
      <xdr:spPr bwMode="auto">
        <a:xfrm>
          <a:off x="4457700" y="11896725"/>
          <a:ext cx="95250" cy="2190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161925</xdr:colOff>
      <xdr:row>141</xdr:row>
      <xdr:rowOff>152400</xdr:rowOff>
    </xdr:from>
    <xdr:to>
      <xdr:col>5</xdr:col>
      <xdr:colOff>333375</xdr:colOff>
      <xdr:row>143</xdr:row>
      <xdr:rowOff>104775</xdr:rowOff>
    </xdr:to>
    <xdr:sp macro="" textlink="" fLocksText="0">
      <xdr:nvSpPr>
        <xdr:cNvPr id="1025" name="TextBox 1">
          <a:extLst>
            <a:ext uri="{FF2B5EF4-FFF2-40B4-BE49-F238E27FC236}">
              <a16:creationId xmlns="" xmlns:a16="http://schemas.microsoft.com/office/drawing/2014/main" id="{00000000-0008-0000-0000-000001040000}"/>
            </a:ext>
          </a:extLst>
        </xdr:cNvPr>
        <xdr:cNvSpPr>
          <a:spLocks noChangeArrowheads="1"/>
        </xdr:cNvSpPr>
      </xdr:nvSpPr>
      <xdr:spPr bwMode="auto">
        <a:xfrm>
          <a:off x="5353050" y="78733650"/>
          <a:ext cx="171450" cy="4572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26" name="TextBox 2">
          <a:extLst>
            <a:ext uri="{FF2B5EF4-FFF2-40B4-BE49-F238E27FC236}">
              <a16:creationId xmlns="" xmlns:a16="http://schemas.microsoft.com/office/drawing/2014/main" id="{00000000-0008-0000-0000-000002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141</xdr:row>
      <xdr:rowOff>152400</xdr:rowOff>
    </xdr:from>
    <xdr:to>
      <xdr:col>5</xdr:col>
      <xdr:colOff>66675</xdr:colOff>
      <xdr:row>143</xdr:row>
      <xdr:rowOff>104775</xdr:rowOff>
    </xdr:to>
    <xdr:sp macro="" textlink="" fLocksText="0">
      <xdr:nvSpPr>
        <xdr:cNvPr id="1027" name="TextBox 3">
          <a:extLst>
            <a:ext uri="{FF2B5EF4-FFF2-40B4-BE49-F238E27FC236}">
              <a16:creationId xmlns="" xmlns:a16="http://schemas.microsoft.com/office/drawing/2014/main" id="{00000000-0008-0000-0000-000003040000}"/>
            </a:ext>
          </a:extLst>
        </xdr:cNvPr>
        <xdr:cNvSpPr>
          <a:spLocks noChangeArrowheads="1"/>
        </xdr:cNvSpPr>
      </xdr:nvSpPr>
      <xdr:spPr bwMode="auto">
        <a:xfrm>
          <a:off x="5086350" y="119929275"/>
          <a:ext cx="171450" cy="4572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141</xdr:row>
      <xdr:rowOff>152400</xdr:rowOff>
    </xdr:from>
    <xdr:to>
      <xdr:col>5</xdr:col>
      <xdr:colOff>66675</xdr:colOff>
      <xdr:row>143</xdr:row>
      <xdr:rowOff>104775</xdr:rowOff>
    </xdr:to>
    <xdr:sp macro="" textlink="" fLocksText="0">
      <xdr:nvSpPr>
        <xdr:cNvPr id="1028" name="TextBox 4">
          <a:extLst>
            <a:ext uri="{FF2B5EF4-FFF2-40B4-BE49-F238E27FC236}">
              <a16:creationId xmlns="" xmlns:a16="http://schemas.microsoft.com/office/drawing/2014/main" id="{00000000-0008-0000-0000-000004040000}"/>
            </a:ext>
          </a:extLst>
        </xdr:cNvPr>
        <xdr:cNvSpPr>
          <a:spLocks noChangeArrowheads="1"/>
        </xdr:cNvSpPr>
      </xdr:nvSpPr>
      <xdr:spPr bwMode="auto">
        <a:xfrm>
          <a:off x="5086350" y="119929275"/>
          <a:ext cx="171450" cy="4572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141</xdr:row>
      <xdr:rowOff>152400</xdr:rowOff>
    </xdr:from>
    <xdr:to>
      <xdr:col>5</xdr:col>
      <xdr:colOff>66675</xdr:colOff>
      <xdr:row>143</xdr:row>
      <xdr:rowOff>104775</xdr:rowOff>
    </xdr:to>
    <xdr:sp macro="" textlink="" fLocksText="0">
      <xdr:nvSpPr>
        <xdr:cNvPr id="1029" name="TextBox 5">
          <a:extLst>
            <a:ext uri="{FF2B5EF4-FFF2-40B4-BE49-F238E27FC236}">
              <a16:creationId xmlns="" xmlns:a16="http://schemas.microsoft.com/office/drawing/2014/main" id="{00000000-0008-0000-0000-000005040000}"/>
            </a:ext>
          </a:extLst>
        </xdr:cNvPr>
        <xdr:cNvSpPr>
          <a:spLocks noChangeArrowheads="1"/>
        </xdr:cNvSpPr>
      </xdr:nvSpPr>
      <xdr:spPr bwMode="auto">
        <a:xfrm>
          <a:off x="5086350" y="119929275"/>
          <a:ext cx="171450" cy="4572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30" name="TextBox 6">
          <a:extLst>
            <a:ext uri="{FF2B5EF4-FFF2-40B4-BE49-F238E27FC236}">
              <a16:creationId xmlns="" xmlns:a16="http://schemas.microsoft.com/office/drawing/2014/main" id="{00000000-0008-0000-0000-000006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31" name="TextBox 7">
          <a:extLst>
            <a:ext uri="{FF2B5EF4-FFF2-40B4-BE49-F238E27FC236}">
              <a16:creationId xmlns="" xmlns:a16="http://schemas.microsoft.com/office/drawing/2014/main" id="{00000000-0008-0000-0000-000007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32" name="TextBox 8">
          <a:extLst>
            <a:ext uri="{FF2B5EF4-FFF2-40B4-BE49-F238E27FC236}">
              <a16:creationId xmlns="" xmlns:a16="http://schemas.microsoft.com/office/drawing/2014/main" id="{00000000-0008-0000-0000-000008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33" name="TextBox 9">
          <a:extLst>
            <a:ext uri="{FF2B5EF4-FFF2-40B4-BE49-F238E27FC236}">
              <a16:creationId xmlns="" xmlns:a16="http://schemas.microsoft.com/office/drawing/2014/main" id="{00000000-0008-0000-0000-000009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34" name="TextBox 10">
          <a:extLst>
            <a:ext uri="{FF2B5EF4-FFF2-40B4-BE49-F238E27FC236}">
              <a16:creationId xmlns="" xmlns:a16="http://schemas.microsoft.com/office/drawing/2014/main" id="{00000000-0008-0000-0000-00000A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35" name="TextBox 11">
          <a:extLst>
            <a:ext uri="{FF2B5EF4-FFF2-40B4-BE49-F238E27FC236}">
              <a16:creationId xmlns="" xmlns:a16="http://schemas.microsoft.com/office/drawing/2014/main" id="{00000000-0008-0000-0000-00000B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36" name="TextBox 12">
          <a:extLst>
            <a:ext uri="{FF2B5EF4-FFF2-40B4-BE49-F238E27FC236}">
              <a16:creationId xmlns="" xmlns:a16="http://schemas.microsoft.com/office/drawing/2014/main" id="{00000000-0008-0000-0000-00000C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37" name="TextBox 13">
          <a:extLst>
            <a:ext uri="{FF2B5EF4-FFF2-40B4-BE49-F238E27FC236}">
              <a16:creationId xmlns="" xmlns:a16="http://schemas.microsoft.com/office/drawing/2014/main" id="{00000000-0008-0000-0000-00000D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38" name="TextBox 14">
          <a:extLst>
            <a:ext uri="{FF2B5EF4-FFF2-40B4-BE49-F238E27FC236}">
              <a16:creationId xmlns="" xmlns:a16="http://schemas.microsoft.com/office/drawing/2014/main" id="{00000000-0008-0000-0000-00000E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39" name="TextBox 15">
          <a:extLst>
            <a:ext uri="{FF2B5EF4-FFF2-40B4-BE49-F238E27FC236}">
              <a16:creationId xmlns="" xmlns:a16="http://schemas.microsoft.com/office/drawing/2014/main" id="{00000000-0008-0000-0000-00000F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40" name="TextBox 16">
          <a:extLst>
            <a:ext uri="{FF2B5EF4-FFF2-40B4-BE49-F238E27FC236}">
              <a16:creationId xmlns="" xmlns:a16="http://schemas.microsoft.com/office/drawing/2014/main" id="{00000000-0008-0000-0000-000010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41" name="TextBox 17">
          <a:extLst>
            <a:ext uri="{FF2B5EF4-FFF2-40B4-BE49-F238E27FC236}">
              <a16:creationId xmlns="" xmlns:a16="http://schemas.microsoft.com/office/drawing/2014/main" id="{00000000-0008-0000-0000-000011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42" name="TextBox 18">
          <a:extLst>
            <a:ext uri="{FF2B5EF4-FFF2-40B4-BE49-F238E27FC236}">
              <a16:creationId xmlns="" xmlns:a16="http://schemas.microsoft.com/office/drawing/2014/main" id="{00000000-0008-0000-0000-000012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43" name="TextBox 19">
          <a:extLst>
            <a:ext uri="{FF2B5EF4-FFF2-40B4-BE49-F238E27FC236}">
              <a16:creationId xmlns="" xmlns:a16="http://schemas.microsoft.com/office/drawing/2014/main" id="{00000000-0008-0000-0000-000013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44" name="TextBox 20">
          <a:extLst>
            <a:ext uri="{FF2B5EF4-FFF2-40B4-BE49-F238E27FC236}">
              <a16:creationId xmlns="" xmlns:a16="http://schemas.microsoft.com/office/drawing/2014/main" id="{00000000-0008-0000-0000-000014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45" name="TextBox 21">
          <a:extLst>
            <a:ext uri="{FF2B5EF4-FFF2-40B4-BE49-F238E27FC236}">
              <a16:creationId xmlns="" xmlns:a16="http://schemas.microsoft.com/office/drawing/2014/main" id="{00000000-0008-0000-0000-000015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46" name="TextBox 22">
          <a:extLst>
            <a:ext uri="{FF2B5EF4-FFF2-40B4-BE49-F238E27FC236}">
              <a16:creationId xmlns="" xmlns:a16="http://schemas.microsoft.com/office/drawing/2014/main" id="{00000000-0008-0000-0000-000016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47" name="TextBox 23">
          <a:extLst>
            <a:ext uri="{FF2B5EF4-FFF2-40B4-BE49-F238E27FC236}">
              <a16:creationId xmlns="" xmlns:a16="http://schemas.microsoft.com/office/drawing/2014/main" id="{00000000-0008-0000-0000-000017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48" name="TextBox 24">
          <a:extLst>
            <a:ext uri="{FF2B5EF4-FFF2-40B4-BE49-F238E27FC236}">
              <a16:creationId xmlns="" xmlns:a16="http://schemas.microsoft.com/office/drawing/2014/main" id="{00000000-0008-0000-0000-000018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49" name="TextBox 25">
          <a:extLst>
            <a:ext uri="{FF2B5EF4-FFF2-40B4-BE49-F238E27FC236}">
              <a16:creationId xmlns="" xmlns:a16="http://schemas.microsoft.com/office/drawing/2014/main" id="{00000000-0008-0000-0000-000019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50" name="TextBox 26">
          <a:extLst>
            <a:ext uri="{FF2B5EF4-FFF2-40B4-BE49-F238E27FC236}">
              <a16:creationId xmlns="" xmlns:a16="http://schemas.microsoft.com/office/drawing/2014/main" id="{00000000-0008-0000-0000-00001A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51" name="TextBox 27">
          <a:extLst>
            <a:ext uri="{FF2B5EF4-FFF2-40B4-BE49-F238E27FC236}">
              <a16:creationId xmlns="" xmlns:a16="http://schemas.microsoft.com/office/drawing/2014/main" id="{00000000-0008-0000-0000-00001B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52" name="TextBox 28">
          <a:extLst>
            <a:ext uri="{FF2B5EF4-FFF2-40B4-BE49-F238E27FC236}">
              <a16:creationId xmlns="" xmlns:a16="http://schemas.microsoft.com/office/drawing/2014/main" id="{00000000-0008-0000-0000-00001C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53" name="TextBox 29">
          <a:extLst>
            <a:ext uri="{FF2B5EF4-FFF2-40B4-BE49-F238E27FC236}">
              <a16:creationId xmlns="" xmlns:a16="http://schemas.microsoft.com/office/drawing/2014/main" id="{00000000-0008-0000-0000-00001D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54" name="TextBox 30">
          <a:extLst>
            <a:ext uri="{FF2B5EF4-FFF2-40B4-BE49-F238E27FC236}">
              <a16:creationId xmlns="" xmlns:a16="http://schemas.microsoft.com/office/drawing/2014/main" id="{00000000-0008-0000-0000-00001E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55" name="TextBox 31">
          <a:extLst>
            <a:ext uri="{FF2B5EF4-FFF2-40B4-BE49-F238E27FC236}">
              <a16:creationId xmlns="" xmlns:a16="http://schemas.microsoft.com/office/drawing/2014/main" id="{00000000-0008-0000-0000-00001F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56" name="TextBox 32">
          <a:extLst>
            <a:ext uri="{FF2B5EF4-FFF2-40B4-BE49-F238E27FC236}">
              <a16:creationId xmlns="" xmlns:a16="http://schemas.microsoft.com/office/drawing/2014/main" id="{00000000-0008-0000-0000-000020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57" name="TextBox 33">
          <a:extLst>
            <a:ext uri="{FF2B5EF4-FFF2-40B4-BE49-F238E27FC236}">
              <a16:creationId xmlns="" xmlns:a16="http://schemas.microsoft.com/office/drawing/2014/main" id="{00000000-0008-0000-0000-000021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58" name="TextBox 34">
          <a:extLst>
            <a:ext uri="{FF2B5EF4-FFF2-40B4-BE49-F238E27FC236}">
              <a16:creationId xmlns="" xmlns:a16="http://schemas.microsoft.com/office/drawing/2014/main" id="{00000000-0008-0000-0000-000022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59" name="TextBox 35">
          <a:extLst>
            <a:ext uri="{FF2B5EF4-FFF2-40B4-BE49-F238E27FC236}">
              <a16:creationId xmlns="" xmlns:a16="http://schemas.microsoft.com/office/drawing/2014/main" id="{00000000-0008-0000-0000-000023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60" name="TextBox 36">
          <a:extLst>
            <a:ext uri="{FF2B5EF4-FFF2-40B4-BE49-F238E27FC236}">
              <a16:creationId xmlns="" xmlns:a16="http://schemas.microsoft.com/office/drawing/2014/main" id="{00000000-0008-0000-0000-000024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61" name="TextBox 37">
          <a:extLst>
            <a:ext uri="{FF2B5EF4-FFF2-40B4-BE49-F238E27FC236}">
              <a16:creationId xmlns="" xmlns:a16="http://schemas.microsoft.com/office/drawing/2014/main" id="{00000000-0008-0000-0000-000025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62" name="TextBox 38">
          <a:extLst>
            <a:ext uri="{FF2B5EF4-FFF2-40B4-BE49-F238E27FC236}">
              <a16:creationId xmlns="" xmlns:a16="http://schemas.microsoft.com/office/drawing/2014/main" id="{00000000-0008-0000-0000-000026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63" name="TextBox 39">
          <a:extLst>
            <a:ext uri="{FF2B5EF4-FFF2-40B4-BE49-F238E27FC236}">
              <a16:creationId xmlns="" xmlns:a16="http://schemas.microsoft.com/office/drawing/2014/main" id="{00000000-0008-0000-0000-000027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64" name="TextBox 40">
          <a:extLst>
            <a:ext uri="{FF2B5EF4-FFF2-40B4-BE49-F238E27FC236}">
              <a16:creationId xmlns="" xmlns:a16="http://schemas.microsoft.com/office/drawing/2014/main" id="{00000000-0008-0000-0000-000028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65" name="TextBox 41">
          <a:extLst>
            <a:ext uri="{FF2B5EF4-FFF2-40B4-BE49-F238E27FC236}">
              <a16:creationId xmlns="" xmlns:a16="http://schemas.microsoft.com/office/drawing/2014/main" id="{00000000-0008-0000-0000-000029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66" name="TextBox 42">
          <a:extLst>
            <a:ext uri="{FF2B5EF4-FFF2-40B4-BE49-F238E27FC236}">
              <a16:creationId xmlns="" xmlns:a16="http://schemas.microsoft.com/office/drawing/2014/main" id="{00000000-0008-0000-0000-00002A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67" name="TextBox 43">
          <a:extLst>
            <a:ext uri="{FF2B5EF4-FFF2-40B4-BE49-F238E27FC236}">
              <a16:creationId xmlns="" xmlns:a16="http://schemas.microsoft.com/office/drawing/2014/main" id="{00000000-0008-0000-0000-00002B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68" name="TextBox 44">
          <a:extLst>
            <a:ext uri="{FF2B5EF4-FFF2-40B4-BE49-F238E27FC236}">
              <a16:creationId xmlns="" xmlns:a16="http://schemas.microsoft.com/office/drawing/2014/main" id="{00000000-0008-0000-0000-00002C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69" name="TextBox 45">
          <a:extLst>
            <a:ext uri="{FF2B5EF4-FFF2-40B4-BE49-F238E27FC236}">
              <a16:creationId xmlns="" xmlns:a16="http://schemas.microsoft.com/office/drawing/2014/main" id="{00000000-0008-0000-0000-00002D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70" name="TextBox 46">
          <a:extLst>
            <a:ext uri="{FF2B5EF4-FFF2-40B4-BE49-F238E27FC236}">
              <a16:creationId xmlns="" xmlns:a16="http://schemas.microsoft.com/office/drawing/2014/main" id="{00000000-0008-0000-0000-00002E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71" name="TextBox 47">
          <a:extLst>
            <a:ext uri="{FF2B5EF4-FFF2-40B4-BE49-F238E27FC236}">
              <a16:creationId xmlns="" xmlns:a16="http://schemas.microsoft.com/office/drawing/2014/main" id="{00000000-0008-0000-0000-00002F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72" name="TextBox 48">
          <a:extLst>
            <a:ext uri="{FF2B5EF4-FFF2-40B4-BE49-F238E27FC236}">
              <a16:creationId xmlns="" xmlns:a16="http://schemas.microsoft.com/office/drawing/2014/main" id="{00000000-0008-0000-0000-000030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73" name="TextBox 49">
          <a:extLst>
            <a:ext uri="{FF2B5EF4-FFF2-40B4-BE49-F238E27FC236}">
              <a16:creationId xmlns="" xmlns:a16="http://schemas.microsoft.com/office/drawing/2014/main" id="{00000000-0008-0000-0000-000031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266</xdr:row>
      <xdr:rowOff>0</xdr:rowOff>
    </xdr:from>
    <xdr:to>
      <xdr:col>5</xdr:col>
      <xdr:colOff>66675</xdr:colOff>
      <xdr:row>267</xdr:row>
      <xdr:rowOff>104775</xdr:rowOff>
    </xdr:to>
    <xdr:sp macro="" textlink="" fLocksText="0">
      <xdr:nvSpPr>
        <xdr:cNvPr id="1074" name="TextBox 50">
          <a:extLst>
            <a:ext uri="{FF2B5EF4-FFF2-40B4-BE49-F238E27FC236}">
              <a16:creationId xmlns="" xmlns:a16="http://schemas.microsoft.com/office/drawing/2014/main" id="{00000000-0008-0000-0000-000032040000}"/>
            </a:ext>
          </a:extLst>
        </xdr:cNvPr>
        <xdr:cNvSpPr>
          <a:spLocks noChangeArrowheads="1"/>
        </xdr:cNvSpPr>
      </xdr:nvSpPr>
      <xdr:spPr bwMode="auto">
        <a:xfrm>
          <a:off x="5086350" y="144780000"/>
          <a:ext cx="171450" cy="2952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266</xdr:row>
      <xdr:rowOff>0</xdr:rowOff>
    </xdr:from>
    <xdr:to>
      <xdr:col>5</xdr:col>
      <xdr:colOff>66675</xdr:colOff>
      <xdr:row>267</xdr:row>
      <xdr:rowOff>104775</xdr:rowOff>
    </xdr:to>
    <xdr:sp macro="" textlink="" fLocksText="0">
      <xdr:nvSpPr>
        <xdr:cNvPr id="1075" name="TextBox 51">
          <a:extLst>
            <a:ext uri="{FF2B5EF4-FFF2-40B4-BE49-F238E27FC236}">
              <a16:creationId xmlns="" xmlns:a16="http://schemas.microsoft.com/office/drawing/2014/main" id="{00000000-0008-0000-0000-000033040000}"/>
            </a:ext>
          </a:extLst>
        </xdr:cNvPr>
        <xdr:cNvSpPr>
          <a:spLocks noChangeArrowheads="1"/>
        </xdr:cNvSpPr>
      </xdr:nvSpPr>
      <xdr:spPr bwMode="auto">
        <a:xfrm>
          <a:off x="5086350" y="144780000"/>
          <a:ext cx="171450" cy="2952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266</xdr:row>
      <xdr:rowOff>0</xdr:rowOff>
    </xdr:from>
    <xdr:to>
      <xdr:col>5</xdr:col>
      <xdr:colOff>66675</xdr:colOff>
      <xdr:row>267</xdr:row>
      <xdr:rowOff>104775</xdr:rowOff>
    </xdr:to>
    <xdr:sp macro="" textlink="" fLocksText="0">
      <xdr:nvSpPr>
        <xdr:cNvPr id="1076" name="TextBox 52">
          <a:extLst>
            <a:ext uri="{FF2B5EF4-FFF2-40B4-BE49-F238E27FC236}">
              <a16:creationId xmlns="" xmlns:a16="http://schemas.microsoft.com/office/drawing/2014/main" id="{00000000-0008-0000-0000-000034040000}"/>
            </a:ext>
          </a:extLst>
        </xdr:cNvPr>
        <xdr:cNvSpPr>
          <a:spLocks noChangeArrowheads="1"/>
        </xdr:cNvSpPr>
      </xdr:nvSpPr>
      <xdr:spPr bwMode="auto">
        <a:xfrm>
          <a:off x="5086350" y="144780000"/>
          <a:ext cx="171450" cy="2952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266</xdr:row>
      <xdr:rowOff>0</xdr:rowOff>
    </xdr:from>
    <xdr:to>
      <xdr:col>5</xdr:col>
      <xdr:colOff>66675</xdr:colOff>
      <xdr:row>267</xdr:row>
      <xdr:rowOff>104775</xdr:rowOff>
    </xdr:to>
    <xdr:sp macro="" textlink="" fLocksText="0">
      <xdr:nvSpPr>
        <xdr:cNvPr id="1077" name="TextBox 53">
          <a:extLst>
            <a:ext uri="{FF2B5EF4-FFF2-40B4-BE49-F238E27FC236}">
              <a16:creationId xmlns="" xmlns:a16="http://schemas.microsoft.com/office/drawing/2014/main" id="{00000000-0008-0000-0000-000035040000}"/>
            </a:ext>
          </a:extLst>
        </xdr:cNvPr>
        <xdr:cNvSpPr>
          <a:spLocks noChangeArrowheads="1"/>
        </xdr:cNvSpPr>
      </xdr:nvSpPr>
      <xdr:spPr bwMode="auto">
        <a:xfrm>
          <a:off x="5086350" y="144780000"/>
          <a:ext cx="171450" cy="2952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78" name="TextBox 54">
          <a:extLst>
            <a:ext uri="{FF2B5EF4-FFF2-40B4-BE49-F238E27FC236}">
              <a16:creationId xmlns="" xmlns:a16="http://schemas.microsoft.com/office/drawing/2014/main" id="{00000000-0008-0000-0000-000036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79" name="TextBox 55">
          <a:extLst>
            <a:ext uri="{FF2B5EF4-FFF2-40B4-BE49-F238E27FC236}">
              <a16:creationId xmlns="" xmlns:a16="http://schemas.microsoft.com/office/drawing/2014/main" id="{00000000-0008-0000-0000-000037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80" name="TextBox 56">
          <a:extLst>
            <a:ext uri="{FF2B5EF4-FFF2-40B4-BE49-F238E27FC236}">
              <a16:creationId xmlns="" xmlns:a16="http://schemas.microsoft.com/office/drawing/2014/main" id="{00000000-0008-0000-0000-000038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81" name="TextBox 57">
          <a:extLst>
            <a:ext uri="{FF2B5EF4-FFF2-40B4-BE49-F238E27FC236}">
              <a16:creationId xmlns="" xmlns:a16="http://schemas.microsoft.com/office/drawing/2014/main" id="{00000000-0008-0000-0000-000039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0</xdr:colOff>
      <xdr:row>148</xdr:row>
      <xdr:rowOff>161925</xdr:rowOff>
    </xdr:from>
    <xdr:to>
      <xdr:col>5</xdr:col>
      <xdr:colOff>171450</xdr:colOff>
      <xdr:row>150</xdr:row>
      <xdr:rowOff>114300</xdr:rowOff>
    </xdr:to>
    <xdr:sp macro="" textlink="" fLocksText="0">
      <xdr:nvSpPr>
        <xdr:cNvPr id="1082" name="TextBox 58">
          <a:extLst>
            <a:ext uri="{FF2B5EF4-FFF2-40B4-BE49-F238E27FC236}">
              <a16:creationId xmlns="" xmlns:a16="http://schemas.microsoft.com/office/drawing/2014/main" id="{00000000-0008-0000-0000-00003A040000}"/>
            </a:ext>
          </a:extLst>
        </xdr:cNvPr>
        <xdr:cNvSpPr>
          <a:spLocks noChangeArrowheads="1"/>
        </xdr:cNvSpPr>
      </xdr:nvSpPr>
      <xdr:spPr bwMode="auto">
        <a:xfrm>
          <a:off x="5191125" y="80152875"/>
          <a:ext cx="171450" cy="4572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148</xdr:row>
      <xdr:rowOff>152400</xdr:rowOff>
    </xdr:from>
    <xdr:to>
      <xdr:col>5</xdr:col>
      <xdr:colOff>66675</xdr:colOff>
      <xdr:row>150</xdr:row>
      <xdr:rowOff>104775</xdr:rowOff>
    </xdr:to>
    <xdr:sp macro="" textlink="" fLocksText="0">
      <xdr:nvSpPr>
        <xdr:cNvPr id="1083" name="TextBox 59">
          <a:extLst>
            <a:ext uri="{FF2B5EF4-FFF2-40B4-BE49-F238E27FC236}">
              <a16:creationId xmlns="" xmlns:a16="http://schemas.microsoft.com/office/drawing/2014/main" id="{00000000-0008-0000-0000-00003B040000}"/>
            </a:ext>
          </a:extLst>
        </xdr:cNvPr>
        <xdr:cNvSpPr>
          <a:spLocks noChangeArrowheads="1"/>
        </xdr:cNvSpPr>
      </xdr:nvSpPr>
      <xdr:spPr bwMode="auto">
        <a:xfrm>
          <a:off x="5086350" y="124158375"/>
          <a:ext cx="171450" cy="4572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148</xdr:row>
      <xdr:rowOff>152400</xdr:rowOff>
    </xdr:from>
    <xdr:to>
      <xdr:col>5</xdr:col>
      <xdr:colOff>66675</xdr:colOff>
      <xdr:row>150</xdr:row>
      <xdr:rowOff>104775</xdr:rowOff>
    </xdr:to>
    <xdr:sp macro="" textlink="" fLocksText="0">
      <xdr:nvSpPr>
        <xdr:cNvPr id="1084" name="TextBox 60">
          <a:extLst>
            <a:ext uri="{FF2B5EF4-FFF2-40B4-BE49-F238E27FC236}">
              <a16:creationId xmlns="" xmlns:a16="http://schemas.microsoft.com/office/drawing/2014/main" id="{00000000-0008-0000-0000-00003C040000}"/>
            </a:ext>
          </a:extLst>
        </xdr:cNvPr>
        <xdr:cNvSpPr>
          <a:spLocks noChangeArrowheads="1"/>
        </xdr:cNvSpPr>
      </xdr:nvSpPr>
      <xdr:spPr bwMode="auto">
        <a:xfrm>
          <a:off x="5086350" y="124158375"/>
          <a:ext cx="171450" cy="4572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148</xdr:row>
      <xdr:rowOff>152400</xdr:rowOff>
    </xdr:from>
    <xdr:to>
      <xdr:col>5</xdr:col>
      <xdr:colOff>66675</xdr:colOff>
      <xdr:row>150</xdr:row>
      <xdr:rowOff>104775</xdr:rowOff>
    </xdr:to>
    <xdr:sp macro="" textlink="" fLocksText="0">
      <xdr:nvSpPr>
        <xdr:cNvPr id="1085" name="TextBox 61">
          <a:extLst>
            <a:ext uri="{FF2B5EF4-FFF2-40B4-BE49-F238E27FC236}">
              <a16:creationId xmlns="" xmlns:a16="http://schemas.microsoft.com/office/drawing/2014/main" id="{00000000-0008-0000-0000-00003D040000}"/>
            </a:ext>
          </a:extLst>
        </xdr:cNvPr>
        <xdr:cNvSpPr>
          <a:spLocks noChangeArrowheads="1"/>
        </xdr:cNvSpPr>
      </xdr:nvSpPr>
      <xdr:spPr bwMode="auto">
        <a:xfrm>
          <a:off x="5086350" y="124158375"/>
          <a:ext cx="171450" cy="4572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140</xdr:row>
      <xdr:rowOff>142875</xdr:rowOff>
    </xdr:from>
    <xdr:to>
      <xdr:col>5</xdr:col>
      <xdr:colOff>66675</xdr:colOff>
      <xdr:row>142</xdr:row>
      <xdr:rowOff>104775</xdr:rowOff>
    </xdr:to>
    <xdr:sp macro="" textlink="" fLocksText="0">
      <xdr:nvSpPr>
        <xdr:cNvPr id="1086" name="TextBox 62">
          <a:extLst>
            <a:ext uri="{FF2B5EF4-FFF2-40B4-BE49-F238E27FC236}">
              <a16:creationId xmlns="" xmlns:a16="http://schemas.microsoft.com/office/drawing/2014/main" id="{00000000-0008-0000-0000-00003E040000}"/>
            </a:ext>
          </a:extLst>
        </xdr:cNvPr>
        <xdr:cNvSpPr>
          <a:spLocks noChangeArrowheads="1"/>
        </xdr:cNvSpPr>
      </xdr:nvSpPr>
      <xdr:spPr bwMode="auto">
        <a:xfrm>
          <a:off x="5086350" y="119757825"/>
          <a:ext cx="17145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089" name="TextBox 65">
          <a:extLst>
            <a:ext uri="{FF2B5EF4-FFF2-40B4-BE49-F238E27FC236}">
              <a16:creationId xmlns="" xmlns:a16="http://schemas.microsoft.com/office/drawing/2014/main" id="{00000000-0008-0000-0000-000041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093" name="TextBox 69">
          <a:extLst>
            <a:ext uri="{FF2B5EF4-FFF2-40B4-BE49-F238E27FC236}">
              <a16:creationId xmlns="" xmlns:a16="http://schemas.microsoft.com/office/drawing/2014/main" id="{00000000-0008-0000-0000-000045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094" name="TextBox 70">
          <a:extLst>
            <a:ext uri="{FF2B5EF4-FFF2-40B4-BE49-F238E27FC236}">
              <a16:creationId xmlns="" xmlns:a16="http://schemas.microsoft.com/office/drawing/2014/main" id="{00000000-0008-0000-0000-000046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095" name="TextBox 71">
          <a:extLst>
            <a:ext uri="{FF2B5EF4-FFF2-40B4-BE49-F238E27FC236}">
              <a16:creationId xmlns="" xmlns:a16="http://schemas.microsoft.com/office/drawing/2014/main" id="{00000000-0008-0000-0000-000047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096" name="TextBox 72">
          <a:extLst>
            <a:ext uri="{FF2B5EF4-FFF2-40B4-BE49-F238E27FC236}">
              <a16:creationId xmlns="" xmlns:a16="http://schemas.microsoft.com/office/drawing/2014/main" id="{00000000-0008-0000-0000-000048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097" name="TextBox 73">
          <a:extLst>
            <a:ext uri="{FF2B5EF4-FFF2-40B4-BE49-F238E27FC236}">
              <a16:creationId xmlns="" xmlns:a16="http://schemas.microsoft.com/office/drawing/2014/main" id="{00000000-0008-0000-0000-000049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098" name="TextBox 74">
          <a:extLst>
            <a:ext uri="{FF2B5EF4-FFF2-40B4-BE49-F238E27FC236}">
              <a16:creationId xmlns="" xmlns:a16="http://schemas.microsoft.com/office/drawing/2014/main" id="{00000000-0008-0000-0000-00004A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099" name="TextBox 75">
          <a:extLst>
            <a:ext uri="{FF2B5EF4-FFF2-40B4-BE49-F238E27FC236}">
              <a16:creationId xmlns="" xmlns:a16="http://schemas.microsoft.com/office/drawing/2014/main" id="{00000000-0008-0000-0000-00004B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00" name="TextBox 76">
          <a:extLst>
            <a:ext uri="{FF2B5EF4-FFF2-40B4-BE49-F238E27FC236}">
              <a16:creationId xmlns="" xmlns:a16="http://schemas.microsoft.com/office/drawing/2014/main" id="{00000000-0008-0000-0000-00004C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01" name="TextBox 77">
          <a:extLst>
            <a:ext uri="{FF2B5EF4-FFF2-40B4-BE49-F238E27FC236}">
              <a16:creationId xmlns="" xmlns:a16="http://schemas.microsoft.com/office/drawing/2014/main" id="{00000000-0008-0000-0000-00004D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02" name="TextBox 78">
          <a:extLst>
            <a:ext uri="{FF2B5EF4-FFF2-40B4-BE49-F238E27FC236}">
              <a16:creationId xmlns="" xmlns:a16="http://schemas.microsoft.com/office/drawing/2014/main" id="{00000000-0008-0000-0000-00004E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03" name="TextBox 79">
          <a:extLst>
            <a:ext uri="{FF2B5EF4-FFF2-40B4-BE49-F238E27FC236}">
              <a16:creationId xmlns="" xmlns:a16="http://schemas.microsoft.com/office/drawing/2014/main" id="{00000000-0008-0000-0000-00004F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04" name="TextBox 80">
          <a:extLst>
            <a:ext uri="{FF2B5EF4-FFF2-40B4-BE49-F238E27FC236}">
              <a16:creationId xmlns="" xmlns:a16="http://schemas.microsoft.com/office/drawing/2014/main" id="{00000000-0008-0000-0000-000050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05" name="TextBox 81">
          <a:extLst>
            <a:ext uri="{FF2B5EF4-FFF2-40B4-BE49-F238E27FC236}">
              <a16:creationId xmlns="" xmlns:a16="http://schemas.microsoft.com/office/drawing/2014/main" id="{00000000-0008-0000-0000-000051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06" name="TextBox 82">
          <a:extLst>
            <a:ext uri="{FF2B5EF4-FFF2-40B4-BE49-F238E27FC236}">
              <a16:creationId xmlns="" xmlns:a16="http://schemas.microsoft.com/office/drawing/2014/main" id="{00000000-0008-0000-0000-000052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07" name="TextBox 83">
          <a:extLst>
            <a:ext uri="{FF2B5EF4-FFF2-40B4-BE49-F238E27FC236}">
              <a16:creationId xmlns="" xmlns:a16="http://schemas.microsoft.com/office/drawing/2014/main" id="{00000000-0008-0000-0000-000053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08" name="TextBox 84">
          <a:extLst>
            <a:ext uri="{FF2B5EF4-FFF2-40B4-BE49-F238E27FC236}">
              <a16:creationId xmlns="" xmlns:a16="http://schemas.microsoft.com/office/drawing/2014/main" id="{00000000-0008-0000-0000-000054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09" name="TextBox 85">
          <a:extLst>
            <a:ext uri="{FF2B5EF4-FFF2-40B4-BE49-F238E27FC236}">
              <a16:creationId xmlns="" xmlns:a16="http://schemas.microsoft.com/office/drawing/2014/main" id="{00000000-0008-0000-0000-000055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10" name="TextBox 86">
          <a:extLst>
            <a:ext uri="{FF2B5EF4-FFF2-40B4-BE49-F238E27FC236}">
              <a16:creationId xmlns="" xmlns:a16="http://schemas.microsoft.com/office/drawing/2014/main" id="{00000000-0008-0000-0000-000056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11" name="TextBox 87">
          <a:extLst>
            <a:ext uri="{FF2B5EF4-FFF2-40B4-BE49-F238E27FC236}">
              <a16:creationId xmlns="" xmlns:a16="http://schemas.microsoft.com/office/drawing/2014/main" id="{00000000-0008-0000-0000-000057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12" name="TextBox 88">
          <a:extLst>
            <a:ext uri="{FF2B5EF4-FFF2-40B4-BE49-F238E27FC236}">
              <a16:creationId xmlns="" xmlns:a16="http://schemas.microsoft.com/office/drawing/2014/main" id="{00000000-0008-0000-0000-000058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13" name="TextBox 89">
          <a:extLst>
            <a:ext uri="{FF2B5EF4-FFF2-40B4-BE49-F238E27FC236}">
              <a16:creationId xmlns="" xmlns:a16="http://schemas.microsoft.com/office/drawing/2014/main" id="{00000000-0008-0000-0000-000059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14" name="TextBox 90">
          <a:extLst>
            <a:ext uri="{FF2B5EF4-FFF2-40B4-BE49-F238E27FC236}">
              <a16:creationId xmlns="" xmlns:a16="http://schemas.microsoft.com/office/drawing/2014/main" id="{00000000-0008-0000-0000-00005A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15" name="TextBox 91">
          <a:extLst>
            <a:ext uri="{FF2B5EF4-FFF2-40B4-BE49-F238E27FC236}">
              <a16:creationId xmlns="" xmlns:a16="http://schemas.microsoft.com/office/drawing/2014/main" id="{00000000-0008-0000-0000-00005B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16" name="TextBox 92">
          <a:extLst>
            <a:ext uri="{FF2B5EF4-FFF2-40B4-BE49-F238E27FC236}">
              <a16:creationId xmlns="" xmlns:a16="http://schemas.microsoft.com/office/drawing/2014/main" id="{00000000-0008-0000-0000-00005C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17" name="TextBox 93">
          <a:extLst>
            <a:ext uri="{FF2B5EF4-FFF2-40B4-BE49-F238E27FC236}">
              <a16:creationId xmlns="" xmlns:a16="http://schemas.microsoft.com/office/drawing/2014/main" id="{00000000-0008-0000-0000-00005D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18" name="TextBox 94">
          <a:extLst>
            <a:ext uri="{FF2B5EF4-FFF2-40B4-BE49-F238E27FC236}">
              <a16:creationId xmlns="" xmlns:a16="http://schemas.microsoft.com/office/drawing/2014/main" id="{00000000-0008-0000-0000-00005E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19" name="TextBox 95">
          <a:extLst>
            <a:ext uri="{FF2B5EF4-FFF2-40B4-BE49-F238E27FC236}">
              <a16:creationId xmlns="" xmlns:a16="http://schemas.microsoft.com/office/drawing/2014/main" id="{00000000-0008-0000-0000-00005F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20" name="TextBox 96">
          <a:extLst>
            <a:ext uri="{FF2B5EF4-FFF2-40B4-BE49-F238E27FC236}">
              <a16:creationId xmlns="" xmlns:a16="http://schemas.microsoft.com/office/drawing/2014/main" id="{00000000-0008-0000-0000-000060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21" name="TextBox 97">
          <a:extLst>
            <a:ext uri="{FF2B5EF4-FFF2-40B4-BE49-F238E27FC236}">
              <a16:creationId xmlns="" xmlns:a16="http://schemas.microsoft.com/office/drawing/2014/main" id="{00000000-0008-0000-0000-000061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22" name="TextBox 98">
          <a:extLst>
            <a:ext uri="{FF2B5EF4-FFF2-40B4-BE49-F238E27FC236}">
              <a16:creationId xmlns="" xmlns:a16="http://schemas.microsoft.com/office/drawing/2014/main" id="{00000000-0008-0000-0000-000062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23" name="TextBox 99">
          <a:extLst>
            <a:ext uri="{FF2B5EF4-FFF2-40B4-BE49-F238E27FC236}">
              <a16:creationId xmlns="" xmlns:a16="http://schemas.microsoft.com/office/drawing/2014/main" id="{00000000-0008-0000-0000-000063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24" name="TextBox 100">
          <a:extLst>
            <a:ext uri="{FF2B5EF4-FFF2-40B4-BE49-F238E27FC236}">
              <a16:creationId xmlns="" xmlns:a16="http://schemas.microsoft.com/office/drawing/2014/main" id="{00000000-0008-0000-0000-000064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25" name="TextBox 101">
          <a:extLst>
            <a:ext uri="{FF2B5EF4-FFF2-40B4-BE49-F238E27FC236}">
              <a16:creationId xmlns="" xmlns:a16="http://schemas.microsoft.com/office/drawing/2014/main" id="{00000000-0008-0000-0000-000065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26" name="TextBox 102">
          <a:extLst>
            <a:ext uri="{FF2B5EF4-FFF2-40B4-BE49-F238E27FC236}">
              <a16:creationId xmlns="" xmlns:a16="http://schemas.microsoft.com/office/drawing/2014/main" id="{00000000-0008-0000-0000-000066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27" name="TextBox 103">
          <a:extLst>
            <a:ext uri="{FF2B5EF4-FFF2-40B4-BE49-F238E27FC236}">
              <a16:creationId xmlns="" xmlns:a16="http://schemas.microsoft.com/office/drawing/2014/main" id="{00000000-0008-0000-0000-000067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28" name="TextBox 104">
          <a:extLst>
            <a:ext uri="{FF2B5EF4-FFF2-40B4-BE49-F238E27FC236}">
              <a16:creationId xmlns="" xmlns:a16="http://schemas.microsoft.com/office/drawing/2014/main" id="{00000000-0008-0000-0000-000068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29" name="TextBox 105">
          <a:extLst>
            <a:ext uri="{FF2B5EF4-FFF2-40B4-BE49-F238E27FC236}">
              <a16:creationId xmlns="" xmlns:a16="http://schemas.microsoft.com/office/drawing/2014/main" id="{00000000-0008-0000-0000-000069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30" name="TextBox 106">
          <a:extLst>
            <a:ext uri="{FF2B5EF4-FFF2-40B4-BE49-F238E27FC236}">
              <a16:creationId xmlns="" xmlns:a16="http://schemas.microsoft.com/office/drawing/2014/main" id="{00000000-0008-0000-0000-00006A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31" name="TextBox 107">
          <a:extLst>
            <a:ext uri="{FF2B5EF4-FFF2-40B4-BE49-F238E27FC236}">
              <a16:creationId xmlns="" xmlns:a16="http://schemas.microsoft.com/office/drawing/2014/main" id="{00000000-0008-0000-0000-00006B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32" name="TextBox 108">
          <a:extLst>
            <a:ext uri="{FF2B5EF4-FFF2-40B4-BE49-F238E27FC236}">
              <a16:creationId xmlns="" xmlns:a16="http://schemas.microsoft.com/office/drawing/2014/main" id="{00000000-0008-0000-0000-00006C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33" name="TextBox 109">
          <a:extLst>
            <a:ext uri="{FF2B5EF4-FFF2-40B4-BE49-F238E27FC236}">
              <a16:creationId xmlns="" xmlns:a16="http://schemas.microsoft.com/office/drawing/2014/main" id="{00000000-0008-0000-0000-00006D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34" name="TextBox 110">
          <a:extLst>
            <a:ext uri="{FF2B5EF4-FFF2-40B4-BE49-F238E27FC236}">
              <a16:creationId xmlns="" xmlns:a16="http://schemas.microsoft.com/office/drawing/2014/main" id="{00000000-0008-0000-0000-00006E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35" name="TextBox 111">
          <a:extLst>
            <a:ext uri="{FF2B5EF4-FFF2-40B4-BE49-F238E27FC236}">
              <a16:creationId xmlns="" xmlns:a16="http://schemas.microsoft.com/office/drawing/2014/main" id="{00000000-0008-0000-0000-00006F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36" name="TextBox 112">
          <a:extLst>
            <a:ext uri="{FF2B5EF4-FFF2-40B4-BE49-F238E27FC236}">
              <a16:creationId xmlns="" xmlns:a16="http://schemas.microsoft.com/office/drawing/2014/main" id="{00000000-0008-0000-0000-000070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37" name="TextBox 113">
          <a:extLst>
            <a:ext uri="{FF2B5EF4-FFF2-40B4-BE49-F238E27FC236}">
              <a16:creationId xmlns="" xmlns:a16="http://schemas.microsoft.com/office/drawing/2014/main" id="{00000000-0008-0000-0000-000071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38" name="TextBox 114">
          <a:extLst>
            <a:ext uri="{FF2B5EF4-FFF2-40B4-BE49-F238E27FC236}">
              <a16:creationId xmlns="" xmlns:a16="http://schemas.microsoft.com/office/drawing/2014/main" id="{00000000-0008-0000-0000-000072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39" name="TextBox 115">
          <a:extLst>
            <a:ext uri="{FF2B5EF4-FFF2-40B4-BE49-F238E27FC236}">
              <a16:creationId xmlns="" xmlns:a16="http://schemas.microsoft.com/office/drawing/2014/main" id="{00000000-0008-0000-0000-000073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40" name="TextBox 116">
          <a:extLst>
            <a:ext uri="{FF2B5EF4-FFF2-40B4-BE49-F238E27FC236}">
              <a16:creationId xmlns="" xmlns:a16="http://schemas.microsoft.com/office/drawing/2014/main" id="{00000000-0008-0000-0000-000074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147</xdr:row>
      <xdr:rowOff>152400</xdr:rowOff>
    </xdr:from>
    <xdr:to>
      <xdr:col>5</xdr:col>
      <xdr:colOff>66675</xdr:colOff>
      <xdr:row>148</xdr:row>
      <xdr:rowOff>0</xdr:rowOff>
    </xdr:to>
    <xdr:sp macro="" textlink="" fLocksText="0">
      <xdr:nvSpPr>
        <xdr:cNvPr id="1141" name="TextBox 117">
          <a:extLst>
            <a:ext uri="{FF2B5EF4-FFF2-40B4-BE49-F238E27FC236}">
              <a16:creationId xmlns="" xmlns:a16="http://schemas.microsoft.com/office/drawing/2014/main" id="{00000000-0008-0000-0000-000075040000}"/>
            </a:ext>
          </a:extLst>
        </xdr:cNvPr>
        <xdr:cNvSpPr>
          <a:spLocks noChangeArrowheads="1"/>
        </xdr:cNvSpPr>
      </xdr:nvSpPr>
      <xdr:spPr bwMode="auto">
        <a:xfrm>
          <a:off x="5086350" y="121158000"/>
          <a:ext cx="171450" cy="3143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287</xdr:row>
      <xdr:rowOff>0</xdr:rowOff>
    </xdr:from>
    <xdr:to>
      <xdr:col>5</xdr:col>
      <xdr:colOff>66675</xdr:colOff>
      <xdr:row>288</xdr:row>
      <xdr:rowOff>0</xdr:rowOff>
    </xdr:to>
    <xdr:sp macro="" textlink="" fLocksText="0">
      <xdr:nvSpPr>
        <xdr:cNvPr id="12373" name="TextBox 50">
          <a:extLst>
            <a:ext uri="{FF2B5EF4-FFF2-40B4-BE49-F238E27FC236}">
              <a16:creationId xmlns="" xmlns:a16="http://schemas.microsoft.com/office/drawing/2014/main" id="{00000000-0008-0000-0000-000055300000}"/>
            </a:ext>
          </a:extLst>
        </xdr:cNvPr>
        <xdr:cNvSpPr>
          <a:spLocks noChangeArrowheads="1"/>
        </xdr:cNvSpPr>
      </xdr:nvSpPr>
      <xdr:spPr bwMode="auto">
        <a:xfrm>
          <a:off x="5086350" y="103270050"/>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287</xdr:row>
      <xdr:rowOff>0</xdr:rowOff>
    </xdr:from>
    <xdr:to>
      <xdr:col>5</xdr:col>
      <xdr:colOff>66675</xdr:colOff>
      <xdr:row>288</xdr:row>
      <xdr:rowOff>0</xdr:rowOff>
    </xdr:to>
    <xdr:sp macro="" textlink="" fLocksText="0">
      <xdr:nvSpPr>
        <xdr:cNvPr id="12374" name="TextBox 51">
          <a:extLst>
            <a:ext uri="{FF2B5EF4-FFF2-40B4-BE49-F238E27FC236}">
              <a16:creationId xmlns="" xmlns:a16="http://schemas.microsoft.com/office/drawing/2014/main" id="{00000000-0008-0000-0000-000056300000}"/>
            </a:ext>
          </a:extLst>
        </xdr:cNvPr>
        <xdr:cNvSpPr>
          <a:spLocks noChangeArrowheads="1"/>
        </xdr:cNvSpPr>
      </xdr:nvSpPr>
      <xdr:spPr bwMode="auto">
        <a:xfrm>
          <a:off x="5086350" y="103270050"/>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287</xdr:row>
      <xdr:rowOff>0</xdr:rowOff>
    </xdr:from>
    <xdr:to>
      <xdr:col>5</xdr:col>
      <xdr:colOff>66675</xdr:colOff>
      <xdr:row>288</xdr:row>
      <xdr:rowOff>0</xdr:rowOff>
    </xdr:to>
    <xdr:sp macro="" textlink="" fLocksText="0">
      <xdr:nvSpPr>
        <xdr:cNvPr id="12375" name="TextBox 52">
          <a:extLst>
            <a:ext uri="{FF2B5EF4-FFF2-40B4-BE49-F238E27FC236}">
              <a16:creationId xmlns="" xmlns:a16="http://schemas.microsoft.com/office/drawing/2014/main" id="{00000000-0008-0000-0000-000057300000}"/>
            </a:ext>
          </a:extLst>
        </xdr:cNvPr>
        <xdr:cNvSpPr>
          <a:spLocks noChangeArrowheads="1"/>
        </xdr:cNvSpPr>
      </xdr:nvSpPr>
      <xdr:spPr bwMode="auto">
        <a:xfrm>
          <a:off x="5086350" y="103270050"/>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466725</xdr:colOff>
      <xdr:row>287</xdr:row>
      <xdr:rowOff>0</xdr:rowOff>
    </xdr:from>
    <xdr:to>
      <xdr:col>5</xdr:col>
      <xdr:colOff>66675</xdr:colOff>
      <xdr:row>288</xdr:row>
      <xdr:rowOff>0</xdr:rowOff>
    </xdr:to>
    <xdr:sp macro="" textlink="" fLocksText="0">
      <xdr:nvSpPr>
        <xdr:cNvPr id="12376" name="TextBox 53">
          <a:extLst>
            <a:ext uri="{FF2B5EF4-FFF2-40B4-BE49-F238E27FC236}">
              <a16:creationId xmlns="" xmlns:a16="http://schemas.microsoft.com/office/drawing/2014/main" id="{00000000-0008-0000-0000-000058300000}"/>
            </a:ext>
          </a:extLst>
        </xdr:cNvPr>
        <xdr:cNvSpPr>
          <a:spLocks noChangeArrowheads="1"/>
        </xdr:cNvSpPr>
      </xdr:nvSpPr>
      <xdr:spPr bwMode="auto">
        <a:xfrm>
          <a:off x="5086350" y="103270050"/>
          <a:ext cx="171450" cy="2667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9"/>
  <sheetViews>
    <sheetView tabSelected="1" zoomScaleNormal="100" workbookViewId="0">
      <selection activeCell="A2" sqref="A2:G2"/>
    </sheetView>
  </sheetViews>
  <sheetFormatPr defaultRowHeight="12.75"/>
  <cols>
    <col min="1" max="1" width="13.85546875" style="601" customWidth="1"/>
    <col min="2" max="2" width="53" style="642" customWidth="1"/>
    <col min="3" max="3" width="7.85546875" style="568" customWidth="1"/>
    <col min="4" max="4" width="1.85546875" style="568" customWidth="1"/>
    <col min="5" max="5" width="8.5703125" style="573" bestFit="1" customWidth="1"/>
    <col min="6" max="6" width="2.5703125" style="568" bestFit="1" customWidth="1"/>
    <col min="7" max="7" width="12.28515625" style="730" bestFit="1" customWidth="1"/>
    <col min="8" max="256" width="9.140625" style="568"/>
    <col min="257" max="257" width="13.85546875" style="568" customWidth="1"/>
    <col min="258" max="258" width="53" style="568" customWidth="1"/>
    <col min="259" max="259" width="7.85546875" style="568" customWidth="1"/>
    <col min="260" max="260" width="1.85546875" style="568" customWidth="1"/>
    <col min="261" max="261" width="9.85546875" style="568" customWidth="1"/>
    <col min="262" max="262" width="2.5703125" style="568" customWidth="1"/>
    <col min="263" max="263" width="13.28515625" style="568" customWidth="1"/>
    <col min="264" max="512" width="9.140625" style="568"/>
    <col min="513" max="513" width="13.85546875" style="568" customWidth="1"/>
    <col min="514" max="514" width="53" style="568" customWidth="1"/>
    <col min="515" max="515" width="7.85546875" style="568" customWidth="1"/>
    <col min="516" max="516" width="1.85546875" style="568" customWidth="1"/>
    <col min="517" max="517" width="9.85546875" style="568" customWidth="1"/>
    <col min="518" max="518" width="2.5703125" style="568" customWidth="1"/>
    <col min="519" max="519" width="13.28515625" style="568" customWidth="1"/>
    <col min="520" max="768" width="9.140625" style="568"/>
    <col min="769" max="769" width="13.85546875" style="568" customWidth="1"/>
    <col min="770" max="770" width="53" style="568" customWidth="1"/>
    <col min="771" max="771" width="7.85546875" style="568" customWidth="1"/>
    <col min="772" max="772" width="1.85546875" style="568" customWidth="1"/>
    <col min="773" max="773" width="9.85546875" style="568" customWidth="1"/>
    <col min="774" max="774" width="2.5703125" style="568" customWidth="1"/>
    <col min="775" max="775" width="13.28515625" style="568" customWidth="1"/>
    <col min="776" max="1024" width="9.140625" style="568"/>
    <col min="1025" max="1025" width="13.85546875" style="568" customWidth="1"/>
    <col min="1026" max="1026" width="53" style="568" customWidth="1"/>
    <col min="1027" max="1027" width="7.85546875" style="568" customWidth="1"/>
    <col min="1028" max="1028" width="1.85546875" style="568" customWidth="1"/>
    <col min="1029" max="1029" width="9.85546875" style="568" customWidth="1"/>
    <col min="1030" max="1030" width="2.5703125" style="568" customWidth="1"/>
    <col min="1031" max="1031" width="13.28515625" style="568" customWidth="1"/>
    <col min="1032" max="1280" width="9.140625" style="568"/>
    <col min="1281" max="1281" width="13.85546875" style="568" customWidth="1"/>
    <col min="1282" max="1282" width="53" style="568" customWidth="1"/>
    <col min="1283" max="1283" width="7.85546875" style="568" customWidth="1"/>
    <col min="1284" max="1284" width="1.85546875" style="568" customWidth="1"/>
    <col min="1285" max="1285" width="9.85546875" style="568" customWidth="1"/>
    <col min="1286" max="1286" width="2.5703125" style="568" customWidth="1"/>
    <col min="1287" max="1287" width="13.28515625" style="568" customWidth="1"/>
    <col min="1288" max="1536" width="9.140625" style="568"/>
    <col min="1537" max="1537" width="13.85546875" style="568" customWidth="1"/>
    <col min="1538" max="1538" width="53" style="568" customWidth="1"/>
    <col min="1539" max="1539" width="7.85546875" style="568" customWidth="1"/>
    <col min="1540" max="1540" width="1.85546875" style="568" customWidth="1"/>
    <col min="1541" max="1541" width="9.85546875" style="568" customWidth="1"/>
    <col min="1542" max="1542" width="2.5703125" style="568" customWidth="1"/>
    <col min="1543" max="1543" width="13.28515625" style="568" customWidth="1"/>
    <col min="1544" max="1792" width="9.140625" style="568"/>
    <col min="1793" max="1793" width="13.85546875" style="568" customWidth="1"/>
    <col min="1794" max="1794" width="53" style="568" customWidth="1"/>
    <col min="1795" max="1795" width="7.85546875" style="568" customWidth="1"/>
    <col min="1796" max="1796" width="1.85546875" style="568" customWidth="1"/>
    <col min="1797" max="1797" width="9.85546875" style="568" customWidth="1"/>
    <col min="1798" max="1798" width="2.5703125" style="568" customWidth="1"/>
    <col min="1799" max="1799" width="13.28515625" style="568" customWidth="1"/>
    <col min="1800" max="2048" width="9.140625" style="568"/>
    <col min="2049" max="2049" width="13.85546875" style="568" customWidth="1"/>
    <col min="2050" max="2050" width="53" style="568" customWidth="1"/>
    <col min="2051" max="2051" width="7.85546875" style="568" customWidth="1"/>
    <col min="2052" max="2052" width="1.85546875" style="568" customWidth="1"/>
    <col min="2053" max="2053" width="9.85546875" style="568" customWidth="1"/>
    <col min="2054" max="2054" width="2.5703125" style="568" customWidth="1"/>
    <col min="2055" max="2055" width="13.28515625" style="568" customWidth="1"/>
    <col min="2056" max="2304" width="9.140625" style="568"/>
    <col min="2305" max="2305" width="13.85546875" style="568" customWidth="1"/>
    <col min="2306" max="2306" width="53" style="568" customWidth="1"/>
    <col min="2307" max="2307" width="7.85546875" style="568" customWidth="1"/>
    <col min="2308" max="2308" width="1.85546875" style="568" customWidth="1"/>
    <col min="2309" max="2309" width="9.85546875" style="568" customWidth="1"/>
    <col min="2310" max="2310" width="2.5703125" style="568" customWidth="1"/>
    <col min="2311" max="2311" width="13.28515625" style="568" customWidth="1"/>
    <col min="2312" max="2560" width="9.140625" style="568"/>
    <col min="2561" max="2561" width="13.85546875" style="568" customWidth="1"/>
    <col min="2562" max="2562" width="53" style="568" customWidth="1"/>
    <col min="2563" max="2563" width="7.85546875" style="568" customWidth="1"/>
    <col min="2564" max="2564" width="1.85546875" style="568" customWidth="1"/>
    <col min="2565" max="2565" width="9.85546875" style="568" customWidth="1"/>
    <col min="2566" max="2566" width="2.5703125" style="568" customWidth="1"/>
    <col min="2567" max="2567" width="13.28515625" style="568" customWidth="1"/>
    <col min="2568" max="2816" width="9.140625" style="568"/>
    <col min="2817" max="2817" width="13.85546875" style="568" customWidth="1"/>
    <col min="2818" max="2818" width="53" style="568" customWidth="1"/>
    <col min="2819" max="2819" width="7.85546875" style="568" customWidth="1"/>
    <col min="2820" max="2820" width="1.85546875" style="568" customWidth="1"/>
    <col min="2821" max="2821" width="9.85546875" style="568" customWidth="1"/>
    <col min="2822" max="2822" width="2.5703125" style="568" customWidth="1"/>
    <col min="2823" max="2823" width="13.28515625" style="568" customWidth="1"/>
    <col min="2824" max="3072" width="9.140625" style="568"/>
    <col min="3073" max="3073" width="13.85546875" style="568" customWidth="1"/>
    <col min="3074" max="3074" width="53" style="568" customWidth="1"/>
    <col min="3075" max="3075" width="7.85546875" style="568" customWidth="1"/>
    <col min="3076" max="3076" width="1.85546875" style="568" customWidth="1"/>
    <col min="3077" max="3077" width="9.85546875" style="568" customWidth="1"/>
    <col min="3078" max="3078" width="2.5703125" style="568" customWidth="1"/>
    <col min="3079" max="3079" width="13.28515625" style="568" customWidth="1"/>
    <col min="3080" max="3328" width="9.140625" style="568"/>
    <col min="3329" max="3329" width="13.85546875" style="568" customWidth="1"/>
    <col min="3330" max="3330" width="53" style="568" customWidth="1"/>
    <col min="3331" max="3331" width="7.85546875" style="568" customWidth="1"/>
    <col min="3332" max="3332" width="1.85546875" style="568" customWidth="1"/>
    <col min="3333" max="3333" width="9.85546875" style="568" customWidth="1"/>
    <col min="3334" max="3334" width="2.5703125" style="568" customWidth="1"/>
    <col min="3335" max="3335" width="13.28515625" style="568" customWidth="1"/>
    <col min="3336" max="3584" width="9.140625" style="568"/>
    <col min="3585" max="3585" width="13.85546875" style="568" customWidth="1"/>
    <col min="3586" max="3586" width="53" style="568" customWidth="1"/>
    <col min="3587" max="3587" width="7.85546875" style="568" customWidth="1"/>
    <col min="3588" max="3588" width="1.85546875" style="568" customWidth="1"/>
    <col min="3589" max="3589" width="9.85546875" style="568" customWidth="1"/>
    <col min="3590" max="3590" width="2.5703125" style="568" customWidth="1"/>
    <col min="3591" max="3591" width="13.28515625" style="568" customWidth="1"/>
    <col min="3592" max="3840" width="9.140625" style="568"/>
    <col min="3841" max="3841" width="13.85546875" style="568" customWidth="1"/>
    <col min="3842" max="3842" width="53" style="568" customWidth="1"/>
    <col min="3843" max="3843" width="7.85546875" style="568" customWidth="1"/>
    <col min="3844" max="3844" width="1.85546875" style="568" customWidth="1"/>
    <col min="3845" max="3845" width="9.85546875" style="568" customWidth="1"/>
    <col min="3846" max="3846" width="2.5703125" style="568" customWidth="1"/>
    <col min="3847" max="3847" width="13.28515625" style="568" customWidth="1"/>
    <col min="3848" max="4096" width="9.140625" style="568"/>
    <col min="4097" max="4097" width="13.85546875" style="568" customWidth="1"/>
    <col min="4098" max="4098" width="53" style="568" customWidth="1"/>
    <col min="4099" max="4099" width="7.85546875" style="568" customWidth="1"/>
    <col min="4100" max="4100" width="1.85546875" style="568" customWidth="1"/>
    <col min="4101" max="4101" width="9.85546875" style="568" customWidth="1"/>
    <col min="4102" max="4102" width="2.5703125" style="568" customWidth="1"/>
    <col min="4103" max="4103" width="13.28515625" style="568" customWidth="1"/>
    <col min="4104" max="4352" width="9.140625" style="568"/>
    <col min="4353" max="4353" width="13.85546875" style="568" customWidth="1"/>
    <col min="4354" max="4354" width="53" style="568" customWidth="1"/>
    <col min="4355" max="4355" width="7.85546875" style="568" customWidth="1"/>
    <col min="4356" max="4356" width="1.85546875" style="568" customWidth="1"/>
    <col min="4357" max="4357" width="9.85546875" style="568" customWidth="1"/>
    <col min="4358" max="4358" width="2.5703125" style="568" customWidth="1"/>
    <col min="4359" max="4359" width="13.28515625" style="568" customWidth="1"/>
    <col min="4360" max="4608" width="9.140625" style="568"/>
    <col min="4609" max="4609" width="13.85546875" style="568" customWidth="1"/>
    <col min="4610" max="4610" width="53" style="568" customWidth="1"/>
    <col min="4611" max="4611" width="7.85546875" style="568" customWidth="1"/>
    <col min="4612" max="4612" width="1.85546875" style="568" customWidth="1"/>
    <col min="4613" max="4613" width="9.85546875" style="568" customWidth="1"/>
    <col min="4614" max="4614" width="2.5703125" style="568" customWidth="1"/>
    <col min="4615" max="4615" width="13.28515625" style="568" customWidth="1"/>
    <col min="4616" max="4864" width="9.140625" style="568"/>
    <col min="4865" max="4865" width="13.85546875" style="568" customWidth="1"/>
    <col min="4866" max="4866" width="53" style="568" customWidth="1"/>
    <col min="4867" max="4867" width="7.85546875" style="568" customWidth="1"/>
    <col min="4868" max="4868" width="1.85546875" style="568" customWidth="1"/>
    <col min="4869" max="4869" width="9.85546875" style="568" customWidth="1"/>
    <col min="4870" max="4870" width="2.5703125" style="568" customWidth="1"/>
    <col min="4871" max="4871" width="13.28515625" style="568" customWidth="1"/>
    <col min="4872" max="5120" width="9.140625" style="568"/>
    <col min="5121" max="5121" width="13.85546875" style="568" customWidth="1"/>
    <col min="5122" max="5122" width="53" style="568" customWidth="1"/>
    <col min="5123" max="5123" width="7.85546875" style="568" customWidth="1"/>
    <col min="5124" max="5124" width="1.85546875" style="568" customWidth="1"/>
    <col min="5125" max="5125" width="9.85546875" style="568" customWidth="1"/>
    <col min="5126" max="5126" width="2.5703125" style="568" customWidth="1"/>
    <col min="5127" max="5127" width="13.28515625" style="568" customWidth="1"/>
    <col min="5128" max="5376" width="9.140625" style="568"/>
    <col min="5377" max="5377" width="13.85546875" style="568" customWidth="1"/>
    <col min="5378" max="5378" width="53" style="568" customWidth="1"/>
    <col min="5379" max="5379" width="7.85546875" style="568" customWidth="1"/>
    <col min="5380" max="5380" width="1.85546875" style="568" customWidth="1"/>
    <col min="5381" max="5381" width="9.85546875" style="568" customWidth="1"/>
    <col min="5382" max="5382" width="2.5703125" style="568" customWidth="1"/>
    <col min="5383" max="5383" width="13.28515625" style="568" customWidth="1"/>
    <col min="5384" max="5632" width="9.140625" style="568"/>
    <col min="5633" max="5633" width="13.85546875" style="568" customWidth="1"/>
    <col min="5634" max="5634" width="53" style="568" customWidth="1"/>
    <col min="5635" max="5635" width="7.85546875" style="568" customWidth="1"/>
    <col min="5636" max="5636" width="1.85546875" style="568" customWidth="1"/>
    <col min="5637" max="5637" width="9.85546875" style="568" customWidth="1"/>
    <col min="5638" max="5638" width="2.5703125" style="568" customWidth="1"/>
    <col min="5639" max="5639" width="13.28515625" style="568" customWidth="1"/>
    <col min="5640" max="5888" width="9.140625" style="568"/>
    <col min="5889" max="5889" width="13.85546875" style="568" customWidth="1"/>
    <col min="5890" max="5890" width="53" style="568" customWidth="1"/>
    <col min="5891" max="5891" width="7.85546875" style="568" customWidth="1"/>
    <col min="5892" max="5892" width="1.85546875" style="568" customWidth="1"/>
    <col min="5893" max="5893" width="9.85546875" style="568" customWidth="1"/>
    <col min="5894" max="5894" width="2.5703125" style="568" customWidth="1"/>
    <col min="5895" max="5895" width="13.28515625" style="568" customWidth="1"/>
    <col min="5896" max="6144" width="9.140625" style="568"/>
    <col min="6145" max="6145" width="13.85546875" style="568" customWidth="1"/>
    <col min="6146" max="6146" width="53" style="568" customWidth="1"/>
    <col min="6147" max="6147" width="7.85546875" style="568" customWidth="1"/>
    <col min="6148" max="6148" width="1.85546875" style="568" customWidth="1"/>
    <col min="6149" max="6149" width="9.85546875" style="568" customWidth="1"/>
    <col min="6150" max="6150" width="2.5703125" style="568" customWidth="1"/>
    <col min="6151" max="6151" width="13.28515625" style="568" customWidth="1"/>
    <col min="6152" max="6400" width="9.140625" style="568"/>
    <col min="6401" max="6401" width="13.85546875" style="568" customWidth="1"/>
    <col min="6402" max="6402" width="53" style="568" customWidth="1"/>
    <col min="6403" max="6403" width="7.85546875" style="568" customWidth="1"/>
    <col min="6404" max="6404" width="1.85546875" style="568" customWidth="1"/>
    <col min="6405" max="6405" width="9.85546875" style="568" customWidth="1"/>
    <col min="6406" max="6406" width="2.5703125" style="568" customWidth="1"/>
    <col min="6407" max="6407" width="13.28515625" style="568" customWidth="1"/>
    <col min="6408" max="6656" width="9.140625" style="568"/>
    <col min="6657" max="6657" width="13.85546875" style="568" customWidth="1"/>
    <col min="6658" max="6658" width="53" style="568" customWidth="1"/>
    <col min="6659" max="6659" width="7.85546875" style="568" customWidth="1"/>
    <col min="6660" max="6660" width="1.85546875" style="568" customWidth="1"/>
    <col min="6661" max="6661" width="9.85546875" style="568" customWidth="1"/>
    <col min="6662" max="6662" width="2.5703125" style="568" customWidth="1"/>
    <col min="6663" max="6663" width="13.28515625" style="568" customWidth="1"/>
    <col min="6664" max="6912" width="9.140625" style="568"/>
    <col min="6913" max="6913" width="13.85546875" style="568" customWidth="1"/>
    <col min="6914" max="6914" width="53" style="568" customWidth="1"/>
    <col min="6915" max="6915" width="7.85546875" style="568" customWidth="1"/>
    <col min="6916" max="6916" width="1.85546875" style="568" customWidth="1"/>
    <col min="6917" max="6917" width="9.85546875" style="568" customWidth="1"/>
    <col min="6918" max="6918" width="2.5703125" style="568" customWidth="1"/>
    <col min="6919" max="6919" width="13.28515625" style="568" customWidth="1"/>
    <col min="6920" max="7168" width="9.140625" style="568"/>
    <col min="7169" max="7169" width="13.85546875" style="568" customWidth="1"/>
    <col min="7170" max="7170" width="53" style="568" customWidth="1"/>
    <col min="7171" max="7171" width="7.85546875" style="568" customWidth="1"/>
    <col min="7172" max="7172" width="1.85546875" style="568" customWidth="1"/>
    <col min="7173" max="7173" width="9.85546875" style="568" customWidth="1"/>
    <col min="7174" max="7174" width="2.5703125" style="568" customWidth="1"/>
    <col min="7175" max="7175" width="13.28515625" style="568" customWidth="1"/>
    <col min="7176" max="7424" width="9.140625" style="568"/>
    <col min="7425" max="7425" width="13.85546875" style="568" customWidth="1"/>
    <col min="7426" max="7426" width="53" style="568" customWidth="1"/>
    <col min="7427" max="7427" width="7.85546875" style="568" customWidth="1"/>
    <col min="7428" max="7428" width="1.85546875" style="568" customWidth="1"/>
    <col min="7429" max="7429" width="9.85546875" style="568" customWidth="1"/>
    <col min="7430" max="7430" width="2.5703125" style="568" customWidth="1"/>
    <col min="7431" max="7431" width="13.28515625" style="568" customWidth="1"/>
    <col min="7432" max="7680" width="9.140625" style="568"/>
    <col min="7681" max="7681" width="13.85546875" style="568" customWidth="1"/>
    <col min="7682" max="7682" width="53" style="568" customWidth="1"/>
    <col min="7683" max="7683" width="7.85546875" style="568" customWidth="1"/>
    <col min="7684" max="7684" width="1.85546875" style="568" customWidth="1"/>
    <col min="7685" max="7685" width="9.85546875" style="568" customWidth="1"/>
    <col min="7686" max="7686" width="2.5703125" style="568" customWidth="1"/>
    <col min="7687" max="7687" width="13.28515625" style="568" customWidth="1"/>
    <col min="7688" max="7936" width="9.140625" style="568"/>
    <col min="7937" max="7937" width="13.85546875" style="568" customWidth="1"/>
    <col min="7938" max="7938" width="53" style="568" customWidth="1"/>
    <col min="7939" max="7939" width="7.85546875" style="568" customWidth="1"/>
    <col min="7940" max="7940" width="1.85546875" style="568" customWidth="1"/>
    <col min="7941" max="7941" width="9.85546875" style="568" customWidth="1"/>
    <col min="7942" max="7942" width="2.5703125" style="568" customWidth="1"/>
    <col min="7943" max="7943" width="13.28515625" style="568" customWidth="1"/>
    <col min="7944" max="8192" width="9.140625" style="568"/>
    <col min="8193" max="8193" width="13.85546875" style="568" customWidth="1"/>
    <col min="8194" max="8194" width="53" style="568" customWidth="1"/>
    <col min="8195" max="8195" width="7.85546875" style="568" customWidth="1"/>
    <col min="8196" max="8196" width="1.85546875" style="568" customWidth="1"/>
    <col min="8197" max="8197" width="9.85546875" style="568" customWidth="1"/>
    <col min="8198" max="8198" width="2.5703125" style="568" customWidth="1"/>
    <col min="8199" max="8199" width="13.28515625" style="568" customWidth="1"/>
    <col min="8200" max="8448" width="9.140625" style="568"/>
    <col min="8449" max="8449" width="13.85546875" style="568" customWidth="1"/>
    <col min="8450" max="8450" width="53" style="568" customWidth="1"/>
    <col min="8451" max="8451" width="7.85546875" style="568" customWidth="1"/>
    <col min="8452" max="8452" width="1.85546875" style="568" customWidth="1"/>
    <col min="8453" max="8453" width="9.85546875" style="568" customWidth="1"/>
    <col min="8454" max="8454" width="2.5703125" style="568" customWidth="1"/>
    <col min="8455" max="8455" width="13.28515625" style="568" customWidth="1"/>
    <col min="8456" max="8704" width="9.140625" style="568"/>
    <col min="8705" max="8705" width="13.85546875" style="568" customWidth="1"/>
    <col min="8706" max="8706" width="53" style="568" customWidth="1"/>
    <col min="8707" max="8707" width="7.85546875" style="568" customWidth="1"/>
    <col min="8708" max="8708" width="1.85546875" style="568" customWidth="1"/>
    <col min="8709" max="8709" width="9.85546875" style="568" customWidth="1"/>
    <col min="8710" max="8710" width="2.5703125" style="568" customWidth="1"/>
    <col min="8711" max="8711" width="13.28515625" style="568" customWidth="1"/>
    <col min="8712" max="8960" width="9.140625" style="568"/>
    <col min="8961" max="8961" width="13.85546875" style="568" customWidth="1"/>
    <col min="8962" max="8962" width="53" style="568" customWidth="1"/>
    <col min="8963" max="8963" width="7.85546875" style="568" customWidth="1"/>
    <col min="8964" max="8964" width="1.85546875" style="568" customWidth="1"/>
    <col min="8965" max="8965" width="9.85546875" style="568" customWidth="1"/>
    <col min="8966" max="8966" width="2.5703125" style="568" customWidth="1"/>
    <col min="8967" max="8967" width="13.28515625" style="568" customWidth="1"/>
    <col min="8968" max="9216" width="9.140625" style="568"/>
    <col min="9217" max="9217" width="13.85546875" style="568" customWidth="1"/>
    <col min="9218" max="9218" width="53" style="568" customWidth="1"/>
    <col min="9219" max="9219" width="7.85546875" style="568" customWidth="1"/>
    <col min="9220" max="9220" width="1.85546875" style="568" customWidth="1"/>
    <col min="9221" max="9221" width="9.85546875" style="568" customWidth="1"/>
    <col min="9222" max="9222" width="2.5703125" style="568" customWidth="1"/>
    <col min="9223" max="9223" width="13.28515625" style="568" customWidth="1"/>
    <col min="9224" max="9472" width="9.140625" style="568"/>
    <col min="9473" max="9473" width="13.85546875" style="568" customWidth="1"/>
    <col min="9474" max="9474" width="53" style="568" customWidth="1"/>
    <col min="9475" max="9475" width="7.85546875" style="568" customWidth="1"/>
    <col min="9476" max="9476" width="1.85546875" style="568" customWidth="1"/>
    <col min="9477" max="9477" width="9.85546875" style="568" customWidth="1"/>
    <col min="9478" max="9478" width="2.5703125" style="568" customWidth="1"/>
    <col min="9479" max="9479" width="13.28515625" style="568" customWidth="1"/>
    <col min="9480" max="9728" width="9.140625" style="568"/>
    <col min="9729" max="9729" width="13.85546875" style="568" customWidth="1"/>
    <col min="9730" max="9730" width="53" style="568" customWidth="1"/>
    <col min="9731" max="9731" width="7.85546875" style="568" customWidth="1"/>
    <col min="9732" max="9732" width="1.85546875" style="568" customWidth="1"/>
    <col min="9733" max="9733" width="9.85546875" style="568" customWidth="1"/>
    <col min="9734" max="9734" width="2.5703125" style="568" customWidth="1"/>
    <col min="9735" max="9735" width="13.28515625" style="568" customWidth="1"/>
    <col min="9736" max="9984" width="9.140625" style="568"/>
    <col min="9985" max="9985" width="13.85546875" style="568" customWidth="1"/>
    <col min="9986" max="9986" width="53" style="568" customWidth="1"/>
    <col min="9987" max="9987" width="7.85546875" style="568" customWidth="1"/>
    <col min="9988" max="9988" width="1.85546875" style="568" customWidth="1"/>
    <col min="9989" max="9989" width="9.85546875" style="568" customWidth="1"/>
    <col min="9990" max="9990" width="2.5703125" style="568" customWidth="1"/>
    <col min="9991" max="9991" width="13.28515625" style="568" customWidth="1"/>
    <col min="9992" max="10240" width="9.140625" style="568"/>
    <col min="10241" max="10241" width="13.85546875" style="568" customWidth="1"/>
    <col min="10242" max="10242" width="53" style="568" customWidth="1"/>
    <col min="10243" max="10243" width="7.85546875" style="568" customWidth="1"/>
    <col min="10244" max="10244" width="1.85546875" style="568" customWidth="1"/>
    <col min="10245" max="10245" width="9.85546875" style="568" customWidth="1"/>
    <col min="10246" max="10246" width="2.5703125" style="568" customWidth="1"/>
    <col min="10247" max="10247" width="13.28515625" style="568" customWidth="1"/>
    <col min="10248" max="10496" width="9.140625" style="568"/>
    <col min="10497" max="10497" width="13.85546875" style="568" customWidth="1"/>
    <col min="10498" max="10498" width="53" style="568" customWidth="1"/>
    <col min="10499" max="10499" width="7.85546875" style="568" customWidth="1"/>
    <col min="10500" max="10500" width="1.85546875" style="568" customWidth="1"/>
    <col min="10501" max="10501" width="9.85546875" style="568" customWidth="1"/>
    <col min="10502" max="10502" width="2.5703125" style="568" customWidth="1"/>
    <col min="10503" max="10503" width="13.28515625" style="568" customWidth="1"/>
    <col min="10504" max="10752" width="9.140625" style="568"/>
    <col min="10753" max="10753" width="13.85546875" style="568" customWidth="1"/>
    <col min="10754" max="10754" width="53" style="568" customWidth="1"/>
    <col min="10755" max="10755" width="7.85546875" style="568" customWidth="1"/>
    <col min="10756" max="10756" width="1.85546875" style="568" customWidth="1"/>
    <col min="10757" max="10757" width="9.85546875" style="568" customWidth="1"/>
    <col min="10758" max="10758" width="2.5703125" style="568" customWidth="1"/>
    <col min="10759" max="10759" width="13.28515625" style="568" customWidth="1"/>
    <col min="10760" max="11008" width="9.140625" style="568"/>
    <col min="11009" max="11009" width="13.85546875" style="568" customWidth="1"/>
    <col min="11010" max="11010" width="53" style="568" customWidth="1"/>
    <col min="11011" max="11011" width="7.85546875" style="568" customWidth="1"/>
    <col min="11012" max="11012" width="1.85546875" style="568" customWidth="1"/>
    <col min="11013" max="11013" width="9.85546875" style="568" customWidth="1"/>
    <col min="11014" max="11014" width="2.5703125" style="568" customWidth="1"/>
    <col min="11015" max="11015" width="13.28515625" style="568" customWidth="1"/>
    <col min="11016" max="11264" width="9.140625" style="568"/>
    <col min="11265" max="11265" width="13.85546875" style="568" customWidth="1"/>
    <col min="11266" max="11266" width="53" style="568" customWidth="1"/>
    <col min="11267" max="11267" width="7.85546875" style="568" customWidth="1"/>
    <col min="11268" max="11268" width="1.85546875" style="568" customWidth="1"/>
    <col min="11269" max="11269" width="9.85546875" style="568" customWidth="1"/>
    <col min="11270" max="11270" width="2.5703125" style="568" customWidth="1"/>
    <col min="11271" max="11271" width="13.28515625" style="568" customWidth="1"/>
    <col min="11272" max="11520" width="9.140625" style="568"/>
    <col min="11521" max="11521" width="13.85546875" style="568" customWidth="1"/>
    <col min="11522" max="11522" width="53" style="568" customWidth="1"/>
    <col min="11523" max="11523" width="7.85546875" style="568" customWidth="1"/>
    <col min="11524" max="11524" width="1.85546875" style="568" customWidth="1"/>
    <col min="11525" max="11525" width="9.85546875" style="568" customWidth="1"/>
    <col min="11526" max="11526" width="2.5703125" style="568" customWidth="1"/>
    <col min="11527" max="11527" width="13.28515625" style="568" customWidth="1"/>
    <col min="11528" max="11776" width="9.140625" style="568"/>
    <col min="11777" max="11777" width="13.85546875" style="568" customWidth="1"/>
    <col min="11778" max="11778" width="53" style="568" customWidth="1"/>
    <col min="11779" max="11779" width="7.85546875" style="568" customWidth="1"/>
    <col min="11780" max="11780" width="1.85546875" style="568" customWidth="1"/>
    <col min="11781" max="11781" width="9.85546875" style="568" customWidth="1"/>
    <col min="11782" max="11782" width="2.5703125" style="568" customWidth="1"/>
    <col min="11783" max="11783" width="13.28515625" style="568" customWidth="1"/>
    <col min="11784" max="12032" width="9.140625" style="568"/>
    <col min="12033" max="12033" width="13.85546875" style="568" customWidth="1"/>
    <col min="12034" max="12034" width="53" style="568" customWidth="1"/>
    <col min="12035" max="12035" width="7.85546875" style="568" customWidth="1"/>
    <col min="12036" max="12036" width="1.85546875" style="568" customWidth="1"/>
    <col min="12037" max="12037" width="9.85546875" style="568" customWidth="1"/>
    <col min="12038" max="12038" width="2.5703125" style="568" customWidth="1"/>
    <col min="12039" max="12039" width="13.28515625" style="568" customWidth="1"/>
    <col min="12040" max="12288" width="9.140625" style="568"/>
    <col min="12289" max="12289" width="13.85546875" style="568" customWidth="1"/>
    <col min="12290" max="12290" width="53" style="568" customWidth="1"/>
    <col min="12291" max="12291" width="7.85546875" style="568" customWidth="1"/>
    <col min="12292" max="12292" width="1.85546875" style="568" customWidth="1"/>
    <col min="12293" max="12293" width="9.85546875" style="568" customWidth="1"/>
    <col min="12294" max="12294" width="2.5703125" style="568" customWidth="1"/>
    <col min="12295" max="12295" width="13.28515625" style="568" customWidth="1"/>
    <col min="12296" max="12544" width="9.140625" style="568"/>
    <col min="12545" max="12545" width="13.85546875" style="568" customWidth="1"/>
    <col min="12546" max="12546" width="53" style="568" customWidth="1"/>
    <col min="12547" max="12547" width="7.85546875" style="568" customWidth="1"/>
    <col min="12548" max="12548" width="1.85546875" style="568" customWidth="1"/>
    <col min="12549" max="12549" width="9.85546875" style="568" customWidth="1"/>
    <col min="12550" max="12550" width="2.5703125" style="568" customWidth="1"/>
    <col min="12551" max="12551" width="13.28515625" style="568" customWidth="1"/>
    <col min="12552" max="12800" width="9.140625" style="568"/>
    <col min="12801" max="12801" width="13.85546875" style="568" customWidth="1"/>
    <col min="12802" max="12802" width="53" style="568" customWidth="1"/>
    <col min="12803" max="12803" width="7.85546875" style="568" customWidth="1"/>
    <col min="12804" max="12804" width="1.85546875" style="568" customWidth="1"/>
    <col min="12805" max="12805" width="9.85546875" style="568" customWidth="1"/>
    <col min="12806" max="12806" width="2.5703125" style="568" customWidth="1"/>
    <col min="12807" max="12807" width="13.28515625" style="568" customWidth="1"/>
    <col min="12808" max="13056" width="9.140625" style="568"/>
    <col min="13057" max="13057" width="13.85546875" style="568" customWidth="1"/>
    <col min="13058" max="13058" width="53" style="568" customWidth="1"/>
    <col min="13059" max="13059" width="7.85546875" style="568" customWidth="1"/>
    <col min="13060" max="13060" width="1.85546875" style="568" customWidth="1"/>
    <col min="13061" max="13061" width="9.85546875" style="568" customWidth="1"/>
    <col min="13062" max="13062" width="2.5703125" style="568" customWidth="1"/>
    <col min="13063" max="13063" width="13.28515625" style="568" customWidth="1"/>
    <col min="13064" max="13312" width="9.140625" style="568"/>
    <col min="13313" max="13313" width="13.85546875" style="568" customWidth="1"/>
    <col min="13314" max="13314" width="53" style="568" customWidth="1"/>
    <col min="13315" max="13315" width="7.85546875" style="568" customWidth="1"/>
    <col min="13316" max="13316" width="1.85546875" style="568" customWidth="1"/>
    <col min="13317" max="13317" width="9.85546875" style="568" customWidth="1"/>
    <col min="13318" max="13318" width="2.5703125" style="568" customWidth="1"/>
    <col min="13319" max="13319" width="13.28515625" style="568" customWidth="1"/>
    <col min="13320" max="13568" width="9.140625" style="568"/>
    <col min="13569" max="13569" width="13.85546875" style="568" customWidth="1"/>
    <col min="13570" max="13570" width="53" style="568" customWidth="1"/>
    <col min="13571" max="13571" width="7.85546875" style="568" customWidth="1"/>
    <col min="13572" max="13572" width="1.85546875" style="568" customWidth="1"/>
    <col min="13573" max="13573" width="9.85546875" style="568" customWidth="1"/>
    <col min="13574" max="13574" width="2.5703125" style="568" customWidth="1"/>
    <col min="13575" max="13575" width="13.28515625" style="568" customWidth="1"/>
    <col min="13576" max="13824" width="9.140625" style="568"/>
    <col min="13825" max="13825" width="13.85546875" style="568" customWidth="1"/>
    <col min="13826" max="13826" width="53" style="568" customWidth="1"/>
    <col min="13827" max="13827" width="7.85546875" style="568" customWidth="1"/>
    <col min="13828" max="13828" width="1.85546875" style="568" customWidth="1"/>
    <col min="13829" max="13829" width="9.85546875" style="568" customWidth="1"/>
    <col min="13830" max="13830" width="2.5703125" style="568" customWidth="1"/>
    <col min="13831" max="13831" width="13.28515625" style="568" customWidth="1"/>
    <col min="13832" max="14080" width="9.140625" style="568"/>
    <col min="14081" max="14081" width="13.85546875" style="568" customWidth="1"/>
    <col min="14082" max="14082" width="53" style="568" customWidth="1"/>
    <col min="14083" max="14083" width="7.85546875" style="568" customWidth="1"/>
    <col min="14084" max="14084" width="1.85546875" style="568" customWidth="1"/>
    <col min="14085" max="14085" width="9.85546875" style="568" customWidth="1"/>
    <col min="14086" max="14086" width="2.5703125" style="568" customWidth="1"/>
    <col min="14087" max="14087" width="13.28515625" style="568" customWidth="1"/>
    <col min="14088" max="14336" width="9.140625" style="568"/>
    <col min="14337" max="14337" width="13.85546875" style="568" customWidth="1"/>
    <col min="14338" max="14338" width="53" style="568" customWidth="1"/>
    <col min="14339" max="14339" width="7.85546875" style="568" customWidth="1"/>
    <col min="14340" max="14340" width="1.85546875" style="568" customWidth="1"/>
    <col min="14341" max="14341" width="9.85546875" style="568" customWidth="1"/>
    <col min="14342" max="14342" width="2.5703125" style="568" customWidth="1"/>
    <col min="14343" max="14343" width="13.28515625" style="568" customWidth="1"/>
    <col min="14344" max="14592" width="9.140625" style="568"/>
    <col min="14593" max="14593" width="13.85546875" style="568" customWidth="1"/>
    <col min="14594" max="14594" width="53" style="568" customWidth="1"/>
    <col min="14595" max="14595" width="7.85546875" style="568" customWidth="1"/>
    <col min="14596" max="14596" width="1.85546875" style="568" customWidth="1"/>
    <col min="14597" max="14597" width="9.85546875" style="568" customWidth="1"/>
    <col min="14598" max="14598" width="2.5703125" style="568" customWidth="1"/>
    <col min="14599" max="14599" width="13.28515625" style="568" customWidth="1"/>
    <col min="14600" max="14848" width="9.140625" style="568"/>
    <col min="14849" max="14849" width="13.85546875" style="568" customWidth="1"/>
    <col min="14850" max="14850" width="53" style="568" customWidth="1"/>
    <col min="14851" max="14851" width="7.85546875" style="568" customWidth="1"/>
    <col min="14852" max="14852" width="1.85546875" style="568" customWidth="1"/>
    <col min="14853" max="14853" width="9.85546875" style="568" customWidth="1"/>
    <col min="14854" max="14854" width="2.5703125" style="568" customWidth="1"/>
    <col min="14855" max="14855" width="13.28515625" style="568" customWidth="1"/>
    <col min="14856" max="15104" width="9.140625" style="568"/>
    <col min="15105" max="15105" width="13.85546875" style="568" customWidth="1"/>
    <col min="15106" max="15106" width="53" style="568" customWidth="1"/>
    <col min="15107" max="15107" width="7.85546875" style="568" customWidth="1"/>
    <col min="15108" max="15108" width="1.85546875" style="568" customWidth="1"/>
    <col min="15109" max="15109" width="9.85546875" style="568" customWidth="1"/>
    <col min="15110" max="15110" width="2.5703125" style="568" customWidth="1"/>
    <col min="15111" max="15111" width="13.28515625" style="568" customWidth="1"/>
    <col min="15112" max="15360" width="9.140625" style="568"/>
    <col min="15361" max="15361" width="13.85546875" style="568" customWidth="1"/>
    <col min="15362" max="15362" width="53" style="568" customWidth="1"/>
    <col min="15363" max="15363" width="7.85546875" style="568" customWidth="1"/>
    <col min="15364" max="15364" width="1.85546875" style="568" customWidth="1"/>
    <col min="15365" max="15365" width="9.85546875" style="568" customWidth="1"/>
    <col min="15366" max="15366" width="2.5703125" style="568" customWidth="1"/>
    <col min="15367" max="15367" width="13.28515625" style="568" customWidth="1"/>
    <col min="15368" max="15616" width="9.140625" style="568"/>
    <col min="15617" max="15617" width="13.85546875" style="568" customWidth="1"/>
    <col min="15618" max="15618" width="53" style="568" customWidth="1"/>
    <col min="15619" max="15619" width="7.85546875" style="568" customWidth="1"/>
    <col min="15620" max="15620" width="1.85546875" style="568" customWidth="1"/>
    <col min="15621" max="15621" width="9.85546875" style="568" customWidth="1"/>
    <col min="15622" max="15622" width="2.5703125" style="568" customWidth="1"/>
    <col min="15623" max="15623" width="13.28515625" style="568" customWidth="1"/>
    <col min="15624" max="15872" width="9.140625" style="568"/>
    <col min="15873" max="15873" width="13.85546875" style="568" customWidth="1"/>
    <col min="15874" max="15874" width="53" style="568" customWidth="1"/>
    <col min="15875" max="15875" width="7.85546875" style="568" customWidth="1"/>
    <col min="15876" max="15876" width="1.85546875" style="568" customWidth="1"/>
    <col min="15877" max="15877" width="9.85546875" style="568" customWidth="1"/>
    <col min="15878" max="15878" width="2.5703125" style="568" customWidth="1"/>
    <col min="15879" max="15879" width="13.28515625" style="568" customWidth="1"/>
    <col min="15880" max="16128" width="9.140625" style="568"/>
    <col min="16129" max="16129" width="13.85546875" style="568" customWidth="1"/>
    <col min="16130" max="16130" width="53" style="568" customWidth="1"/>
    <col min="16131" max="16131" width="7.85546875" style="568" customWidth="1"/>
    <col min="16132" max="16132" width="1.85546875" style="568" customWidth="1"/>
    <col min="16133" max="16133" width="9.85546875" style="568" customWidth="1"/>
    <col min="16134" max="16134" width="2.5703125" style="568" customWidth="1"/>
    <col min="16135" max="16135" width="13.28515625" style="568" customWidth="1"/>
    <col min="16136" max="16384" width="9.140625" style="568"/>
  </cols>
  <sheetData>
    <row r="1" spans="1:7" ht="15.75" customHeight="1">
      <c r="A1" s="741" t="s">
        <v>566</v>
      </c>
      <c r="B1" s="741"/>
      <c r="C1" s="741"/>
      <c r="D1" s="741"/>
      <c r="E1" s="741"/>
      <c r="F1" s="741"/>
      <c r="G1" s="741"/>
    </row>
    <row r="2" spans="1:7" ht="130.5" customHeight="1">
      <c r="A2" s="742" t="s">
        <v>567</v>
      </c>
      <c r="B2" s="742"/>
      <c r="C2" s="742"/>
      <c r="D2" s="742"/>
      <c r="E2" s="742"/>
      <c r="F2" s="742"/>
      <c r="G2" s="742"/>
    </row>
    <row r="3" spans="1:7">
      <c r="A3" s="569"/>
      <c r="B3" s="570"/>
      <c r="C3" s="571"/>
      <c r="D3" s="572"/>
      <c r="G3" s="574"/>
    </row>
    <row r="4" spans="1:7">
      <c r="A4" s="569"/>
      <c r="B4" s="575"/>
      <c r="C4" s="571"/>
      <c r="D4" s="572"/>
      <c r="G4" s="574"/>
    </row>
    <row r="5" spans="1:7" ht="38.25" customHeight="1">
      <c r="A5" s="743" t="s">
        <v>568</v>
      </c>
      <c r="B5" s="743"/>
      <c r="C5" s="743"/>
      <c r="D5" s="743"/>
      <c r="E5" s="743"/>
      <c r="F5" s="743"/>
      <c r="G5" s="743"/>
    </row>
    <row r="6" spans="1:7">
      <c r="A6" s="569"/>
      <c r="B6" s="575"/>
      <c r="C6" s="571"/>
      <c r="D6" s="572"/>
      <c r="G6" s="574"/>
    </row>
    <row r="7" spans="1:7" ht="13.5" thickBot="1">
      <c r="A7" s="569"/>
      <c r="B7" s="575"/>
      <c r="C7" s="571"/>
      <c r="D7" s="572"/>
      <c r="G7" s="574"/>
    </row>
    <row r="8" spans="1:7" ht="26.25" thickBot="1">
      <c r="A8" s="569"/>
      <c r="B8" s="576" t="s">
        <v>569</v>
      </c>
      <c r="C8" s="571"/>
      <c r="D8" s="572"/>
      <c r="G8" s="574"/>
    </row>
    <row r="9" spans="1:7">
      <c r="A9" s="569"/>
      <c r="B9" s="577"/>
      <c r="C9" s="571"/>
      <c r="D9" s="572"/>
      <c r="G9" s="574"/>
    </row>
    <row r="10" spans="1:7" ht="102">
      <c r="A10" s="569"/>
      <c r="B10" s="578" t="s">
        <v>570</v>
      </c>
      <c r="C10" s="571"/>
      <c r="D10" s="572"/>
      <c r="G10" s="574"/>
    </row>
    <row r="11" spans="1:7" ht="38.25">
      <c r="A11" s="569"/>
      <c r="B11" s="578" t="s">
        <v>571</v>
      </c>
      <c r="C11" s="571"/>
      <c r="D11" s="572"/>
      <c r="G11" s="574"/>
    </row>
    <row r="12" spans="1:7">
      <c r="A12" s="569"/>
      <c r="B12" s="578" t="s">
        <v>572</v>
      </c>
      <c r="C12" s="571"/>
      <c r="D12" s="572"/>
      <c r="G12" s="574"/>
    </row>
    <row r="13" spans="1:7" ht="38.25">
      <c r="A13" s="569"/>
      <c r="B13" s="578" t="s">
        <v>573</v>
      </c>
      <c r="C13" s="571"/>
      <c r="D13" s="572"/>
      <c r="G13" s="574"/>
    </row>
    <row r="14" spans="1:7" ht="76.5">
      <c r="A14" s="569"/>
      <c r="B14" s="579" t="s">
        <v>574</v>
      </c>
      <c r="C14" s="571"/>
      <c r="D14" s="572"/>
      <c r="G14" s="574"/>
    </row>
    <row r="15" spans="1:7" ht="25.5">
      <c r="A15" s="569"/>
      <c r="B15" s="578" t="s">
        <v>575</v>
      </c>
      <c r="C15" s="571"/>
      <c r="D15" s="572"/>
      <c r="G15" s="574"/>
    </row>
    <row r="16" spans="1:7">
      <c r="A16" s="569"/>
      <c r="B16" s="578" t="s">
        <v>576</v>
      </c>
      <c r="C16" s="571"/>
      <c r="D16" s="572"/>
      <c r="G16" s="574"/>
    </row>
    <row r="17" spans="1:7" ht="25.5">
      <c r="A17" s="569"/>
      <c r="B17" s="578" t="s">
        <v>577</v>
      </c>
      <c r="C17" s="571"/>
      <c r="D17" s="572"/>
      <c r="G17" s="574"/>
    </row>
    <row r="18" spans="1:7" ht="25.5">
      <c r="A18" s="569"/>
      <c r="B18" s="578" t="s">
        <v>578</v>
      </c>
      <c r="C18" s="571"/>
      <c r="D18" s="572"/>
      <c r="G18" s="574"/>
    </row>
    <row r="19" spans="1:7" ht="38.25">
      <c r="A19" s="569"/>
      <c r="B19" s="578" t="s">
        <v>579</v>
      </c>
      <c r="C19" s="571"/>
      <c r="D19" s="572"/>
      <c r="G19" s="574"/>
    </row>
    <row r="20" spans="1:7" ht="76.5">
      <c r="A20" s="569"/>
      <c r="B20" s="578" t="s">
        <v>580</v>
      </c>
      <c r="C20" s="571"/>
      <c r="D20" s="572"/>
      <c r="G20" s="574"/>
    </row>
    <row r="21" spans="1:7" ht="51">
      <c r="A21" s="569"/>
      <c r="B21" s="578" t="s">
        <v>581</v>
      </c>
      <c r="C21" s="571"/>
      <c r="D21" s="572"/>
      <c r="G21" s="574"/>
    </row>
    <row r="22" spans="1:7" ht="25.5">
      <c r="A22" s="569"/>
      <c r="B22" s="578" t="s">
        <v>582</v>
      </c>
      <c r="C22" s="571"/>
      <c r="D22" s="572"/>
      <c r="G22" s="574"/>
    </row>
    <row r="23" spans="1:7" ht="25.5">
      <c r="A23" s="569"/>
      <c r="B23" s="578" t="s">
        <v>583</v>
      </c>
      <c r="C23" s="571"/>
      <c r="D23" s="572"/>
      <c r="G23" s="574"/>
    </row>
    <row r="24" spans="1:7" ht="25.5">
      <c r="A24" s="569"/>
      <c r="B24" s="578" t="s">
        <v>584</v>
      </c>
      <c r="C24" s="571"/>
      <c r="D24" s="572"/>
      <c r="G24" s="574"/>
    </row>
    <row r="25" spans="1:7" ht="63.75">
      <c r="A25" s="569"/>
      <c r="B25" s="578" t="s">
        <v>585</v>
      </c>
      <c r="C25" s="571"/>
      <c r="D25" s="572"/>
      <c r="G25" s="574"/>
    </row>
    <row r="26" spans="1:7" ht="102">
      <c r="A26" s="569"/>
      <c r="B26" s="578" t="s">
        <v>586</v>
      </c>
      <c r="C26" s="571"/>
      <c r="D26" s="572"/>
      <c r="G26" s="574"/>
    </row>
    <row r="27" spans="1:7" ht="114.75">
      <c r="A27" s="569"/>
      <c r="B27" s="578" t="s">
        <v>587</v>
      </c>
      <c r="C27" s="571"/>
      <c r="D27" s="572"/>
      <c r="G27" s="574"/>
    </row>
    <row r="28" spans="1:7" ht="89.25">
      <c r="A28" s="569"/>
      <c r="B28" s="578" t="s">
        <v>588</v>
      </c>
      <c r="C28" s="571"/>
      <c r="D28" s="572"/>
      <c r="G28" s="574"/>
    </row>
    <row r="29" spans="1:7" ht="51">
      <c r="A29" s="569"/>
      <c r="B29" s="580" t="s">
        <v>589</v>
      </c>
      <c r="C29" s="571"/>
      <c r="D29" s="572"/>
      <c r="G29" s="574"/>
    </row>
    <row r="30" spans="1:7" ht="63.75">
      <c r="A30" s="569"/>
      <c r="B30" s="578" t="s">
        <v>590</v>
      </c>
      <c r="C30" s="571"/>
      <c r="D30" s="572"/>
      <c r="G30" s="574"/>
    </row>
    <row r="31" spans="1:7" ht="38.25">
      <c r="A31" s="569"/>
      <c r="B31" s="578" t="s">
        <v>591</v>
      </c>
      <c r="C31" s="571"/>
      <c r="D31" s="572"/>
      <c r="G31" s="574"/>
    </row>
    <row r="32" spans="1:7" ht="25.5">
      <c r="A32" s="569"/>
      <c r="B32" s="578" t="s">
        <v>592</v>
      </c>
      <c r="C32" s="571"/>
      <c r="D32" s="572"/>
      <c r="G32" s="574"/>
    </row>
    <row r="33" spans="1:7" ht="25.5">
      <c r="A33" s="569"/>
      <c r="B33" s="578" t="s">
        <v>593</v>
      </c>
      <c r="C33" s="571"/>
      <c r="D33" s="572"/>
      <c r="G33" s="574"/>
    </row>
    <row r="34" spans="1:7" ht="25.5">
      <c r="A34" s="569"/>
      <c r="B34" s="580" t="s">
        <v>594</v>
      </c>
      <c r="C34" s="571"/>
      <c r="D34" s="572"/>
      <c r="G34" s="574"/>
    </row>
    <row r="35" spans="1:7">
      <c r="A35" s="569"/>
      <c r="B35" s="570"/>
      <c r="C35" s="571"/>
      <c r="D35" s="572"/>
      <c r="G35" s="574"/>
    </row>
    <row r="36" spans="1:7" s="588" customFormat="1" ht="13.5" thickBot="1">
      <c r="A36" s="581" t="s">
        <v>260</v>
      </c>
      <c r="B36" s="582" t="s">
        <v>595</v>
      </c>
      <c r="C36" s="583"/>
      <c r="D36" s="584"/>
      <c r="E36" s="585"/>
      <c r="F36" s="586"/>
      <c r="G36" s="587"/>
    </row>
    <row r="37" spans="1:7">
      <c r="A37" s="569"/>
      <c r="B37" s="570"/>
      <c r="C37" s="571"/>
      <c r="D37" s="572"/>
      <c r="G37" s="574"/>
    </row>
    <row r="38" spans="1:7" s="588" customFormat="1">
      <c r="A38" s="589">
        <v>1</v>
      </c>
      <c r="B38" s="590" t="s">
        <v>596</v>
      </c>
      <c r="C38" s="591"/>
      <c r="D38" s="592"/>
      <c r="E38" s="593"/>
      <c r="F38" s="594"/>
      <c r="G38" s="595"/>
    </row>
    <row r="39" spans="1:7">
      <c r="A39" s="569"/>
      <c r="B39" s="570"/>
      <c r="C39" s="571"/>
      <c r="D39" s="572"/>
      <c r="G39" s="574"/>
    </row>
    <row r="40" spans="1:7">
      <c r="A40" s="569"/>
      <c r="B40" s="596" t="s">
        <v>597</v>
      </c>
      <c r="C40" s="597"/>
      <c r="D40" s="572"/>
      <c r="G40" s="574"/>
    </row>
    <row r="41" spans="1:7">
      <c r="A41" s="569"/>
      <c r="B41" s="598"/>
      <c r="C41" s="597"/>
      <c r="D41" s="572"/>
      <c r="G41" s="574"/>
    </row>
    <row r="42" spans="1:7" ht="38.25">
      <c r="A42" s="569"/>
      <c r="B42" s="599" t="s">
        <v>598</v>
      </c>
      <c r="C42" s="597"/>
      <c r="D42" s="572"/>
      <c r="G42" s="574"/>
    </row>
    <row r="43" spans="1:7" ht="114.75">
      <c r="A43" s="569"/>
      <c r="B43" s="600" t="s">
        <v>599</v>
      </c>
      <c r="C43" s="597"/>
      <c r="D43" s="572"/>
      <c r="G43" s="574"/>
    </row>
    <row r="44" spans="1:7" ht="89.25">
      <c r="A44" s="569"/>
      <c r="B44" s="578" t="s">
        <v>600</v>
      </c>
      <c r="C44" s="597"/>
      <c r="D44" s="572"/>
      <c r="G44" s="574"/>
    </row>
    <row r="45" spans="1:7" ht="38.25">
      <c r="A45" s="569"/>
      <c r="B45" s="578" t="s">
        <v>601</v>
      </c>
      <c r="C45" s="571"/>
      <c r="D45" s="572"/>
      <c r="G45" s="574"/>
    </row>
    <row r="46" spans="1:7" ht="25.5">
      <c r="A46" s="569"/>
      <c r="B46" s="578" t="s">
        <v>602</v>
      </c>
      <c r="C46" s="571"/>
      <c r="D46" s="572"/>
      <c r="G46" s="574"/>
    </row>
    <row r="47" spans="1:7">
      <c r="A47" s="569"/>
      <c r="B47" s="578"/>
      <c r="C47" s="571"/>
      <c r="D47" s="572"/>
      <c r="G47" s="574"/>
    </row>
    <row r="48" spans="1:7">
      <c r="A48" s="569"/>
      <c r="B48" s="596" t="s">
        <v>603</v>
      </c>
      <c r="C48" s="597"/>
      <c r="D48" s="572"/>
      <c r="G48" s="574"/>
    </row>
    <row r="49" spans="1:7">
      <c r="B49" s="570"/>
      <c r="C49" s="571"/>
      <c r="D49" s="572"/>
      <c r="G49" s="574"/>
    </row>
    <row r="50" spans="1:7" ht="25.5">
      <c r="A50" s="602">
        <v>1.01</v>
      </c>
      <c r="B50" s="578" t="s">
        <v>604</v>
      </c>
      <c r="C50" s="571"/>
      <c r="D50" s="572"/>
      <c r="G50" s="574"/>
    </row>
    <row r="51" spans="1:7">
      <c r="A51" s="602"/>
      <c r="B51" s="603">
        <v>1</v>
      </c>
      <c r="C51" s="604" t="s">
        <v>34</v>
      </c>
      <c r="D51" s="605" t="s">
        <v>605</v>
      </c>
      <c r="E51" s="606">
        <v>0</v>
      </c>
      <c r="F51" s="607" t="s">
        <v>606</v>
      </c>
      <c r="G51" s="608">
        <f>B51*E51</f>
        <v>0</v>
      </c>
    </row>
    <row r="52" spans="1:7">
      <c r="A52" s="602"/>
      <c r="B52" s="603"/>
      <c r="C52" s="571"/>
      <c r="D52" s="572"/>
      <c r="G52" s="574"/>
    </row>
    <row r="53" spans="1:7" ht="38.25">
      <c r="A53" s="602">
        <v>1.02</v>
      </c>
      <c r="B53" s="578" t="s">
        <v>607</v>
      </c>
      <c r="C53" s="571"/>
      <c r="D53" s="572"/>
      <c r="G53" s="574"/>
    </row>
    <row r="54" spans="1:7">
      <c r="A54" s="602"/>
      <c r="B54" s="603">
        <v>1</v>
      </c>
      <c r="C54" s="604" t="s">
        <v>34</v>
      </c>
      <c r="D54" s="605" t="s">
        <v>605</v>
      </c>
      <c r="E54" s="606">
        <v>0</v>
      </c>
      <c r="F54" s="607" t="s">
        <v>606</v>
      </c>
      <c r="G54" s="608">
        <f>B54*E54</f>
        <v>0</v>
      </c>
    </row>
    <row r="55" spans="1:7">
      <c r="A55" s="602"/>
      <c r="B55" s="603"/>
      <c r="C55" s="571"/>
      <c r="D55" s="572"/>
      <c r="G55" s="574"/>
    </row>
    <row r="56" spans="1:7" ht="38.25">
      <c r="A56" s="602">
        <v>1.03</v>
      </c>
      <c r="B56" s="578" t="s">
        <v>608</v>
      </c>
      <c r="C56" s="571"/>
      <c r="D56" s="572"/>
      <c r="G56" s="574"/>
    </row>
    <row r="57" spans="1:7">
      <c r="A57" s="602"/>
      <c r="B57" s="603">
        <v>1</v>
      </c>
      <c r="C57" s="604" t="s">
        <v>34</v>
      </c>
      <c r="D57" s="605" t="s">
        <v>605</v>
      </c>
      <c r="E57" s="606">
        <v>0</v>
      </c>
      <c r="F57" s="607" t="s">
        <v>606</v>
      </c>
      <c r="G57" s="608">
        <f>B57*E57</f>
        <v>0</v>
      </c>
    </row>
    <row r="58" spans="1:7">
      <c r="A58" s="602"/>
      <c r="B58" s="603"/>
      <c r="C58" s="571"/>
      <c r="D58" s="572"/>
      <c r="G58" s="574"/>
    </row>
    <row r="59" spans="1:7" s="588" customFormat="1">
      <c r="A59" s="609">
        <v>1</v>
      </c>
      <c r="B59" s="610" t="s">
        <v>609</v>
      </c>
      <c r="C59" s="611"/>
      <c r="D59" s="611"/>
      <c r="E59" s="612"/>
      <c r="F59" s="613"/>
      <c r="G59" s="608">
        <f>SUM(G51:G58)</f>
        <v>0</v>
      </c>
    </row>
    <row r="60" spans="1:7">
      <c r="A60" s="614"/>
      <c r="B60" s="615"/>
      <c r="C60" s="616"/>
      <c r="D60" s="616"/>
      <c r="E60" s="617"/>
      <c r="F60" s="618"/>
      <c r="G60" s="574"/>
    </row>
    <row r="61" spans="1:7">
      <c r="A61" s="614"/>
      <c r="B61" s="615"/>
      <c r="C61" s="616"/>
      <c r="D61" s="616"/>
      <c r="E61" s="617"/>
      <c r="F61" s="618"/>
      <c r="G61" s="574"/>
    </row>
    <row r="62" spans="1:7">
      <c r="A62" s="589">
        <v>2</v>
      </c>
      <c r="B62" s="590" t="s">
        <v>610</v>
      </c>
      <c r="C62" s="591"/>
      <c r="D62" s="592"/>
      <c r="E62" s="593"/>
      <c r="F62" s="594"/>
      <c r="G62" s="595"/>
    </row>
    <row r="63" spans="1:7">
      <c r="A63" s="569"/>
      <c r="B63" s="570"/>
      <c r="C63" s="571"/>
      <c r="D63" s="572"/>
      <c r="G63" s="574"/>
    </row>
    <row r="64" spans="1:7">
      <c r="A64" s="569"/>
      <c r="B64" s="596" t="s">
        <v>611</v>
      </c>
      <c r="C64" s="597"/>
      <c r="D64" s="572"/>
      <c r="G64" s="574"/>
    </row>
    <row r="65" spans="1:7">
      <c r="A65" s="569"/>
      <c r="B65" s="598"/>
      <c r="C65" s="597"/>
      <c r="D65" s="572"/>
      <c r="G65" s="574"/>
    </row>
    <row r="66" spans="1:7" ht="76.5">
      <c r="A66" s="569"/>
      <c r="B66" s="619" t="s">
        <v>612</v>
      </c>
      <c r="C66" s="597"/>
      <c r="D66" s="572"/>
      <c r="G66" s="574"/>
    </row>
    <row r="67" spans="1:7" ht="38.25">
      <c r="A67" s="569"/>
      <c r="B67" s="619" t="s">
        <v>613</v>
      </c>
      <c r="C67" s="597"/>
      <c r="D67" s="572"/>
      <c r="G67" s="574"/>
    </row>
    <row r="68" spans="1:7">
      <c r="A68" s="569"/>
      <c r="B68" s="578"/>
      <c r="C68" s="571"/>
      <c r="D68" s="572"/>
      <c r="G68" s="574"/>
    </row>
    <row r="69" spans="1:7">
      <c r="A69" s="569"/>
      <c r="B69" s="596" t="s">
        <v>614</v>
      </c>
      <c r="C69" s="597"/>
      <c r="D69" s="572"/>
      <c r="G69" s="574"/>
    </row>
    <row r="70" spans="1:7">
      <c r="B70" s="570"/>
      <c r="C70" s="571"/>
      <c r="D70" s="572"/>
      <c r="G70" s="574"/>
    </row>
    <row r="71" spans="1:7" ht="63.75">
      <c r="A71" s="602">
        <v>2.0099999999999998</v>
      </c>
      <c r="B71" s="620" t="s">
        <v>615</v>
      </c>
      <c r="C71" s="571"/>
      <c r="D71" s="572"/>
      <c r="G71" s="574"/>
    </row>
    <row r="72" spans="1:7">
      <c r="B72" s="603">
        <v>1</v>
      </c>
      <c r="C72" s="604" t="s">
        <v>21</v>
      </c>
      <c r="D72" s="605" t="s">
        <v>605</v>
      </c>
      <c r="E72" s="606">
        <v>0</v>
      </c>
      <c r="F72" s="607" t="s">
        <v>606</v>
      </c>
      <c r="G72" s="608">
        <f>B72*E72</f>
        <v>0</v>
      </c>
    </row>
    <row r="73" spans="1:7">
      <c r="A73" s="602"/>
      <c r="B73" s="603"/>
      <c r="C73" s="618"/>
      <c r="D73" s="621"/>
      <c r="E73" s="622"/>
      <c r="F73" s="623"/>
      <c r="G73" s="574"/>
    </row>
    <row r="74" spans="1:7" ht="114.75">
      <c r="A74" s="602">
        <v>2.02</v>
      </c>
      <c r="B74" s="620" t="s">
        <v>616</v>
      </c>
      <c r="C74" s="571"/>
      <c r="D74" s="572"/>
      <c r="G74" s="574"/>
    </row>
    <row r="75" spans="1:7" ht="38.25">
      <c r="A75" s="602"/>
      <c r="B75" s="620" t="s">
        <v>617</v>
      </c>
      <c r="C75" s="618"/>
      <c r="D75" s="621"/>
      <c r="E75" s="622"/>
      <c r="F75" s="623"/>
      <c r="G75" s="574"/>
    </row>
    <row r="76" spans="1:7">
      <c r="A76" s="602"/>
      <c r="B76" s="620" t="s">
        <v>618</v>
      </c>
      <c r="C76" s="571"/>
      <c r="D76" s="572"/>
      <c r="G76" s="574"/>
    </row>
    <row r="77" spans="1:7">
      <c r="A77" s="602"/>
      <c r="B77" s="603">
        <v>154.05000000000001</v>
      </c>
      <c r="C77" s="604" t="s">
        <v>619</v>
      </c>
      <c r="D77" s="605" t="s">
        <v>605</v>
      </c>
      <c r="E77" s="606">
        <v>0</v>
      </c>
      <c r="F77" s="607" t="s">
        <v>606</v>
      </c>
      <c r="G77" s="608">
        <f>B77*E77</f>
        <v>0</v>
      </c>
    </row>
    <row r="78" spans="1:7">
      <c r="A78" s="602"/>
      <c r="B78" s="620"/>
      <c r="C78" s="571"/>
      <c r="D78" s="572"/>
      <c r="G78" s="574"/>
    </row>
    <row r="79" spans="1:7" ht="76.5">
      <c r="A79" s="602">
        <v>2.0299999999999998</v>
      </c>
      <c r="B79" s="620" t="s">
        <v>620</v>
      </c>
      <c r="C79" s="571"/>
      <c r="D79" s="572"/>
      <c r="F79" s="574"/>
      <c r="G79" s="574"/>
    </row>
    <row r="80" spans="1:7">
      <c r="A80" s="624"/>
      <c r="B80" s="603">
        <v>49.61</v>
      </c>
      <c r="C80" s="604" t="s">
        <v>621</v>
      </c>
      <c r="D80" s="605" t="s">
        <v>605</v>
      </c>
      <c r="E80" s="606">
        <v>0</v>
      </c>
      <c r="F80" s="607" t="s">
        <v>606</v>
      </c>
      <c r="G80" s="608">
        <f>B80*E80</f>
        <v>0</v>
      </c>
    </row>
    <row r="81" spans="1:7">
      <c r="A81" s="625"/>
      <c r="B81" s="603"/>
      <c r="C81" s="618"/>
      <c r="D81" s="621"/>
      <c r="E81" s="622"/>
      <c r="F81" s="623"/>
      <c r="G81" s="574"/>
    </row>
    <row r="82" spans="1:7" ht="63.75">
      <c r="A82" s="602">
        <v>2.04</v>
      </c>
      <c r="B82" s="620" t="s">
        <v>622</v>
      </c>
      <c r="C82" s="571"/>
      <c r="D82" s="572"/>
      <c r="F82" s="574"/>
      <c r="G82" s="574"/>
    </row>
    <row r="83" spans="1:7">
      <c r="A83" s="624"/>
      <c r="B83" s="603">
        <v>1</v>
      </c>
      <c r="C83" s="604" t="s">
        <v>623</v>
      </c>
      <c r="D83" s="605" t="s">
        <v>605</v>
      </c>
      <c r="E83" s="606">
        <v>0</v>
      </c>
      <c r="F83" s="607" t="s">
        <v>606</v>
      </c>
      <c r="G83" s="608">
        <f>B83*E83</f>
        <v>0</v>
      </c>
    </row>
    <row r="84" spans="1:7">
      <c r="A84" s="625"/>
      <c r="B84" s="603"/>
      <c r="C84" s="618"/>
      <c r="D84" s="621"/>
      <c r="E84" s="622"/>
      <c r="F84" s="623"/>
      <c r="G84" s="574"/>
    </row>
    <row r="85" spans="1:7" ht="114.75">
      <c r="A85" s="602">
        <v>2.0499999999999998</v>
      </c>
      <c r="B85" s="620" t="s">
        <v>624</v>
      </c>
      <c r="C85" s="571"/>
      <c r="D85" s="572"/>
      <c r="G85" s="574"/>
    </row>
    <row r="86" spans="1:7" ht="38.25">
      <c r="A86" s="602"/>
      <c r="B86" s="619" t="s">
        <v>625</v>
      </c>
      <c r="C86" s="571"/>
      <c r="D86" s="572"/>
      <c r="G86" s="574"/>
    </row>
    <row r="87" spans="1:7" ht="89.25">
      <c r="A87" s="602"/>
      <c r="B87" s="619" t="s">
        <v>626</v>
      </c>
      <c r="C87" s="571"/>
      <c r="D87" s="572"/>
      <c r="G87" s="574"/>
    </row>
    <row r="88" spans="1:7">
      <c r="A88" s="625"/>
      <c r="B88" s="603">
        <v>1.93</v>
      </c>
      <c r="C88" s="604" t="s">
        <v>627</v>
      </c>
      <c r="D88" s="605" t="s">
        <v>605</v>
      </c>
      <c r="E88" s="606">
        <v>0</v>
      </c>
      <c r="F88" s="607" t="s">
        <v>606</v>
      </c>
      <c r="G88" s="608">
        <f>B88*E88</f>
        <v>0</v>
      </c>
    </row>
    <row r="89" spans="1:7">
      <c r="A89" s="625"/>
      <c r="B89" s="603"/>
      <c r="C89" s="618"/>
      <c r="D89" s="621"/>
      <c r="E89" s="622"/>
      <c r="F89" s="623"/>
      <c r="G89" s="574"/>
    </row>
    <row r="90" spans="1:7">
      <c r="A90" s="609">
        <v>2</v>
      </c>
      <c r="B90" s="610" t="s">
        <v>628</v>
      </c>
      <c r="C90" s="611"/>
      <c r="D90" s="611"/>
      <c r="E90" s="612"/>
      <c r="F90" s="613"/>
      <c r="G90" s="608">
        <f>SUM(G69:G88)</f>
        <v>0</v>
      </c>
    </row>
    <row r="91" spans="1:7">
      <c r="A91" s="614"/>
      <c r="B91" s="615"/>
      <c r="C91" s="616"/>
      <c r="D91" s="616"/>
      <c r="E91" s="617"/>
      <c r="F91" s="618"/>
      <c r="G91" s="574"/>
    </row>
    <row r="92" spans="1:7">
      <c r="A92" s="614"/>
      <c r="B92" s="615"/>
      <c r="C92" s="616"/>
      <c r="D92" s="616"/>
      <c r="E92" s="617"/>
      <c r="F92" s="618"/>
      <c r="G92" s="574"/>
    </row>
    <row r="93" spans="1:7" s="588" customFormat="1">
      <c r="A93" s="589">
        <v>3</v>
      </c>
      <c r="B93" s="589" t="s">
        <v>629</v>
      </c>
      <c r="C93" s="591"/>
      <c r="D93" s="592"/>
      <c r="E93" s="593"/>
      <c r="F93" s="594"/>
      <c r="G93" s="595"/>
    </row>
    <row r="94" spans="1:7">
      <c r="A94" s="569"/>
      <c r="B94" s="570"/>
      <c r="C94" s="571"/>
      <c r="D94" s="572"/>
      <c r="G94" s="574"/>
    </row>
    <row r="95" spans="1:7">
      <c r="A95" s="569"/>
      <c r="B95" s="626" t="s">
        <v>630</v>
      </c>
      <c r="C95" s="597"/>
      <c r="D95" s="572"/>
      <c r="G95" s="574"/>
    </row>
    <row r="96" spans="1:7">
      <c r="A96" s="569"/>
      <c r="B96" s="570"/>
      <c r="C96" s="571"/>
      <c r="D96" s="572"/>
      <c r="G96" s="574"/>
    </row>
    <row r="97" spans="1:7" ht="51">
      <c r="A97" s="569"/>
      <c r="B97" s="578" t="s">
        <v>631</v>
      </c>
      <c r="C97" s="571"/>
      <c r="D97" s="572"/>
      <c r="G97" s="574"/>
    </row>
    <row r="98" spans="1:7" ht="51">
      <c r="A98" s="569"/>
      <c r="B98" s="578" t="s">
        <v>632</v>
      </c>
      <c r="C98" s="571"/>
      <c r="D98" s="572"/>
      <c r="G98" s="574"/>
    </row>
    <row r="99" spans="1:7" ht="38.25">
      <c r="A99" s="569"/>
      <c r="B99" s="578" t="s">
        <v>633</v>
      </c>
      <c r="C99" s="571"/>
      <c r="D99" s="572"/>
      <c r="G99" s="574"/>
    </row>
    <row r="100" spans="1:7">
      <c r="A100" s="569"/>
      <c r="B100" s="578" t="s">
        <v>634</v>
      </c>
      <c r="C100" s="571"/>
      <c r="D100" s="572"/>
      <c r="G100" s="574"/>
    </row>
    <row r="101" spans="1:7" ht="38.25">
      <c r="A101" s="569"/>
      <c r="B101" s="579" t="s">
        <v>635</v>
      </c>
      <c r="C101" s="571"/>
      <c r="D101" s="572"/>
      <c r="G101" s="574"/>
    </row>
    <row r="102" spans="1:7" ht="38.25">
      <c r="A102" s="569"/>
      <c r="B102" s="578" t="s">
        <v>636</v>
      </c>
      <c r="C102" s="571"/>
      <c r="D102" s="572"/>
      <c r="G102" s="574"/>
    </row>
    <row r="103" spans="1:7">
      <c r="A103" s="569"/>
      <c r="B103" s="578" t="s">
        <v>637</v>
      </c>
      <c r="C103" s="571"/>
      <c r="D103" s="572"/>
      <c r="G103" s="574"/>
    </row>
    <row r="104" spans="1:7">
      <c r="A104" s="569"/>
      <c r="B104" s="578" t="s">
        <v>638</v>
      </c>
      <c r="C104" s="571"/>
      <c r="D104" s="572"/>
      <c r="G104" s="574"/>
    </row>
    <row r="105" spans="1:7" ht="38.25">
      <c r="A105" s="569"/>
      <c r="B105" s="578" t="s">
        <v>639</v>
      </c>
      <c r="C105" s="571"/>
      <c r="D105" s="572"/>
      <c r="G105" s="574"/>
    </row>
    <row r="106" spans="1:7" ht="51">
      <c r="A106" s="569"/>
      <c r="B106" s="578" t="s">
        <v>640</v>
      </c>
      <c r="C106" s="571"/>
      <c r="D106" s="572"/>
      <c r="G106" s="574"/>
    </row>
    <row r="107" spans="1:7" ht="38.25">
      <c r="A107" s="569"/>
      <c r="B107" s="578" t="s">
        <v>641</v>
      </c>
      <c r="C107" s="571"/>
      <c r="D107" s="572"/>
      <c r="G107" s="574"/>
    </row>
    <row r="108" spans="1:7" ht="25.5">
      <c r="A108" s="569"/>
      <c r="B108" s="578" t="s">
        <v>642</v>
      </c>
      <c r="C108" s="571"/>
      <c r="D108" s="572"/>
      <c r="G108" s="574"/>
    </row>
    <row r="109" spans="1:7" ht="25.5">
      <c r="A109" s="569"/>
      <c r="B109" s="578" t="s">
        <v>643</v>
      </c>
      <c r="C109" s="571"/>
      <c r="D109" s="572"/>
      <c r="G109" s="574"/>
    </row>
    <row r="110" spans="1:7" ht="25.5">
      <c r="A110" s="569"/>
      <c r="B110" s="578" t="s">
        <v>644</v>
      </c>
      <c r="C110" s="571"/>
      <c r="D110" s="572"/>
      <c r="G110" s="574"/>
    </row>
    <row r="111" spans="1:7" ht="38.25">
      <c r="A111" s="569"/>
      <c r="B111" s="578" t="s">
        <v>645</v>
      </c>
      <c r="C111" s="571"/>
      <c r="D111" s="572"/>
      <c r="G111" s="574"/>
    </row>
    <row r="112" spans="1:7" ht="102">
      <c r="A112" s="569"/>
      <c r="B112" s="578" t="s">
        <v>646</v>
      </c>
      <c r="C112" s="571"/>
      <c r="D112" s="572"/>
      <c r="G112" s="574"/>
    </row>
    <row r="113" spans="1:7" ht="127.5">
      <c r="A113" s="569"/>
      <c r="B113" s="580" t="s">
        <v>647</v>
      </c>
      <c r="C113" s="571"/>
      <c r="D113" s="572"/>
      <c r="G113" s="574"/>
    </row>
    <row r="114" spans="1:7" ht="102">
      <c r="A114" s="569"/>
      <c r="B114" s="580" t="s">
        <v>648</v>
      </c>
      <c r="C114" s="571"/>
      <c r="D114" s="572"/>
      <c r="G114" s="574"/>
    </row>
    <row r="115" spans="1:7">
      <c r="A115" s="569"/>
      <c r="B115" s="580"/>
      <c r="C115" s="571"/>
      <c r="D115" s="572"/>
      <c r="G115" s="574"/>
    </row>
    <row r="116" spans="1:7">
      <c r="A116" s="569"/>
      <c r="B116" s="626" t="s">
        <v>649</v>
      </c>
      <c r="C116" s="571"/>
      <c r="D116" s="572"/>
      <c r="G116" s="574"/>
    </row>
    <row r="117" spans="1:7">
      <c r="A117" s="569"/>
      <c r="B117" s="570"/>
      <c r="C117" s="571"/>
      <c r="D117" s="572"/>
      <c r="G117" s="574"/>
    </row>
    <row r="118" spans="1:7" ht="51">
      <c r="A118" s="602">
        <v>3.01</v>
      </c>
      <c r="B118" s="627" t="s">
        <v>650</v>
      </c>
      <c r="C118" s="571"/>
      <c r="D118" s="572"/>
      <c r="G118" s="574"/>
    </row>
    <row r="119" spans="1:7" ht="89.25">
      <c r="A119" s="602"/>
      <c r="B119" s="627" t="s">
        <v>651</v>
      </c>
      <c r="C119" s="571"/>
      <c r="D119" s="572"/>
      <c r="G119" s="574"/>
    </row>
    <row r="120" spans="1:7">
      <c r="A120" s="628"/>
      <c r="B120" s="629">
        <v>3</v>
      </c>
      <c r="C120" s="604" t="s">
        <v>627</v>
      </c>
      <c r="D120" s="605" t="s">
        <v>605</v>
      </c>
      <c r="E120" s="606">
        <v>0</v>
      </c>
      <c r="F120" s="607" t="s">
        <v>606</v>
      </c>
      <c r="G120" s="608">
        <f>B120*E120</f>
        <v>0</v>
      </c>
    </row>
    <row r="121" spans="1:7">
      <c r="A121" s="628"/>
      <c r="B121" s="629"/>
      <c r="C121" s="618"/>
      <c r="D121" s="621"/>
      <c r="E121" s="622"/>
      <c r="F121" s="623"/>
      <c r="G121" s="574"/>
    </row>
    <row r="122" spans="1:7" ht="76.5">
      <c r="A122" s="602">
        <v>3.02</v>
      </c>
      <c r="B122" s="578" t="s">
        <v>652</v>
      </c>
      <c r="C122" s="571"/>
      <c r="D122" s="572"/>
      <c r="G122" s="574"/>
    </row>
    <row r="123" spans="1:7">
      <c r="A123" s="628"/>
      <c r="B123" s="629">
        <v>1.05</v>
      </c>
      <c r="C123" s="604" t="s">
        <v>627</v>
      </c>
      <c r="D123" s="605" t="s">
        <v>605</v>
      </c>
      <c r="E123" s="606">
        <v>0</v>
      </c>
      <c r="F123" s="607" t="s">
        <v>606</v>
      </c>
      <c r="G123" s="608">
        <f>B123*E123</f>
        <v>0</v>
      </c>
    </row>
    <row r="124" spans="1:7">
      <c r="A124" s="628"/>
      <c r="B124" s="629"/>
      <c r="C124" s="618"/>
      <c r="D124" s="621"/>
      <c r="E124" s="622"/>
      <c r="F124" s="623"/>
      <c r="G124" s="574"/>
    </row>
    <row r="125" spans="1:7" ht="51">
      <c r="A125" s="602">
        <v>3.03</v>
      </c>
      <c r="B125" s="627" t="s">
        <v>653</v>
      </c>
      <c r="C125" s="618"/>
      <c r="D125" s="621"/>
      <c r="E125" s="622"/>
      <c r="F125" s="623"/>
      <c r="G125" s="574"/>
    </row>
    <row r="126" spans="1:7">
      <c r="A126" s="628"/>
      <c r="B126" s="629">
        <f>1.2*(B120)</f>
        <v>3.5999999999999996</v>
      </c>
      <c r="C126" s="604" t="s">
        <v>627</v>
      </c>
      <c r="D126" s="605" t="s">
        <v>605</v>
      </c>
      <c r="E126" s="606">
        <v>0</v>
      </c>
      <c r="F126" s="607" t="s">
        <v>606</v>
      </c>
      <c r="G126" s="608">
        <f>B126*E126</f>
        <v>0</v>
      </c>
    </row>
    <row r="127" spans="1:7">
      <c r="A127" s="628"/>
      <c r="B127" s="629"/>
      <c r="C127" s="618"/>
      <c r="D127" s="621"/>
      <c r="E127" s="622"/>
      <c r="F127" s="623"/>
      <c r="G127" s="574"/>
    </row>
    <row r="128" spans="1:7" s="588" customFormat="1">
      <c r="A128" s="609">
        <v>3</v>
      </c>
      <c r="B128" s="610" t="s">
        <v>654</v>
      </c>
      <c r="C128" s="611"/>
      <c r="D128" s="611"/>
      <c r="E128" s="612"/>
      <c r="F128" s="613"/>
      <c r="G128" s="608">
        <f>SUM(G118:G127)</f>
        <v>0</v>
      </c>
    </row>
    <row r="129" spans="1:7">
      <c r="A129" s="614"/>
      <c r="B129" s="630"/>
      <c r="C129" s="631"/>
      <c r="D129" s="631"/>
      <c r="E129" s="617"/>
      <c r="F129" s="618"/>
      <c r="G129" s="574"/>
    </row>
    <row r="130" spans="1:7">
      <c r="A130" s="614"/>
      <c r="B130" s="630"/>
      <c r="C130" s="631"/>
      <c r="D130" s="631"/>
      <c r="E130" s="617"/>
      <c r="F130" s="618"/>
      <c r="G130" s="574"/>
    </row>
    <row r="131" spans="1:7" s="588" customFormat="1">
      <c r="A131" s="589">
        <v>4</v>
      </c>
      <c r="B131" s="590" t="s">
        <v>655</v>
      </c>
      <c r="C131" s="591"/>
      <c r="D131" s="592"/>
      <c r="E131" s="593"/>
      <c r="F131" s="594"/>
      <c r="G131" s="595"/>
    </row>
    <row r="132" spans="1:7">
      <c r="A132" s="569"/>
      <c r="B132" s="570"/>
      <c r="C132" s="571"/>
      <c r="D132" s="572"/>
      <c r="G132" s="574"/>
    </row>
    <row r="133" spans="1:7">
      <c r="A133" s="569"/>
      <c r="B133" s="596" t="s">
        <v>656</v>
      </c>
      <c r="C133" s="597"/>
      <c r="D133" s="572"/>
      <c r="G133" s="574"/>
    </row>
    <row r="134" spans="1:7">
      <c r="A134" s="569"/>
      <c r="B134" s="570"/>
      <c r="C134" s="571"/>
      <c r="D134" s="572"/>
      <c r="G134" s="574"/>
    </row>
    <row r="135" spans="1:7" ht="102">
      <c r="A135" s="569"/>
      <c r="B135" s="579" t="s">
        <v>657</v>
      </c>
      <c r="C135" s="571"/>
      <c r="D135" s="572"/>
      <c r="G135" s="574"/>
    </row>
    <row r="136" spans="1:7" ht="38.25">
      <c r="A136" s="569"/>
      <c r="B136" s="579" t="s">
        <v>658</v>
      </c>
      <c r="C136" s="571"/>
      <c r="D136" s="572"/>
      <c r="G136" s="574"/>
    </row>
    <row r="137" spans="1:7" ht="25.5">
      <c r="A137" s="569"/>
      <c r="B137" s="579" t="s">
        <v>659</v>
      </c>
      <c r="C137" s="571"/>
      <c r="D137" s="572"/>
      <c r="G137" s="574"/>
    </row>
    <row r="138" spans="1:7" ht="25.5">
      <c r="A138" s="569"/>
      <c r="B138" s="579" t="s">
        <v>660</v>
      </c>
      <c r="C138" s="571"/>
      <c r="D138" s="572"/>
      <c r="G138" s="574"/>
    </row>
    <row r="139" spans="1:7" ht="25.5">
      <c r="A139" s="569"/>
      <c r="B139" s="579" t="s">
        <v>661</v>
      </c>
      <c r="C139" s="571"/>
      <c r="D139" s="572"/>
      <c r="G139" s="574"/>
    </row>
    <row r="140" spans="1:7" ht="38.25">
      <c r="A140" s="569"/>
      <c r="B140" s="579" t="s">
        <v>662</v>
      </c>
      <c r="C140" s="571"/>
      <c r="D140" s="572"/>
      <c r="G140" s="574"/>
    </row>
    <row r="141" spans="1:7" ht="51">
      <c r="A141" s="569"/>
      <c r="B141" s="578" t="s">
        <v>663</v>
      </c>
      <c r="C141" s="571"/>
      <c r="D141" s="572"/>
      <c r="G141" s="574"/>
    </row>
    <row r="142" spans="1:7" ht="76.5">
      <c r="A142" s="569"/>
      <c r="B142" s="578" t="s">
        <v>664</v>
      </c>
      <c r="C142" s="571"/>
      <c r="D142" s="572"/>
      <c r="G142" s="574"/>
    </row>
    <row r="143" spans="1:7" ht="76.5">
      <c r="A143" s="569"/>
      <c r="B143" s="578" t="s">
        <v>665</v>
      </c>
      <c r="C143" s="571"/>
      <c r="D143" s="572"/>
      <c r="G143" s="574"/>
    </row>
    <row r="144" spans="1:7" ht="76.5">
      <c r="A144" s="569"/>
      <c r="B144" s="578" t="s">
        <v>666</v>
      </c>
      <c r="C144" s="571"/>
      <c r="D144" s="572"/>
      <c r="G144" s="574"/>
    </row>
    <row r="145" spans="1:7" ht="38.25">
      <c r="A145" s="569"/>
      <c r="B145" s="578" t="s">
        <v>667</v>
      </c>
      <c r="C145" s="571"/>
      <c r="D145" s="572"/>
      <c r="G145" s="574"/>
    </row>
    <row r="146" spans="1:7">
      <c r="A146" s="569"/>
      <c r="B146" s="570"/>
      <c r="C146" s="571"/>
      <c r="D146" s="572"/>
      <c r="G146" s="574"/>
    </row>
    <row r="147" spans="1:7">
      <c r="A147" s="569"/>
      <c r="B147" s="626" t="s">
        <v>668</v>
      </c>
      <c r="C147" s="571"/>
      <c r="D147" s="572"/>
      <c r="G147" s="574"/>
    </row>
    <row r="148" spans="1:7">
      <c r="A148" s="569"/>
      <c r="B148" s="632"/>
      <c r="C148" s="597"/>
      <c r="D148" s="572"/>
      <c r="G148" s="574"/>
    </row>
    <row r="149" spans="1:7" ht="51">
      <c r="A149" s="602">
        <v>4.01</v>
      </c>
      <c r="B149" s="578" t="s">
        <v>669</v>
      </c>
      <c r="C149" s="571"/>
      <c r="D149" s="572"/>
      <c r="G149" s="574"/>
    </row>
    <row r="150" spans="1:7" ht="89.25">
      <c r="A150" s="602"/>
      <c r="B150" s="578" t="s">
        <v>670</v>
      </c>
      <c r="C150" s="571"/>
      <c r="D150" s="572"/>
      <c r="G150" s="574"/>
    </row>
    <row r="151" spans="1:7">
      <c r="A151" s="569"/>
      <c r="B151" s="603">
        <v>1.32</v>
      </c>
      <c r="C151" s="604" t="s">
        <v>627</v>
      </c>
      <c r="D151" s="605" t="s">
        <v>605</v>
      </c>
      <c r="E151" s="606">
        <v>0</v>
      </c>
      <c r="F151" s="607" t="s">
        <v>606</v>
      </c>
      <c r="G151" s="608">
        <f>B151*E151</f>
        <v>0</v>
      </c>
    </row>
    <row r="152" spans="1:7">
      <c r="A152" s="569"/>
      <c r="B152" s="632"/>
      <c r="C152" s="597"/>
      <c r="D152" s="572"/>
      <c r="G152" s="574"/>
    </row>
    <row r="153" spans="1:7" ht="127.5">
      <c r="A153" s="602">
        <v>4.0199999999999996</v>
      </c>
      <c r="B153" s="578" t="s">
        <v>671</v>
      </c>
      <c r="C153" s="597"/>
      <c r="D153" s="572"/>
      <c r="G153" s="574"/>
    </row>
    <row r="154" spans="1:7">
      <c r="A154" s="569"/>
      <c r="B154" s="603">
        <v>1</v>
      </c>
      <c r="C154" s="604" t="s">
        <v>58</v>
      </c>
      <c r="D154" s="605" t="s">
        <v>605</v>
      </c>
      <c r="E154" s="606">
        <v>0</v>
      </c>
      <c r="F154" s="607" t="s">
        <v>606</v>
      </c>
      <c r="G154" s="608">
        <f>B154*E154</f>
        <v>0</v>
      </c>
    </row>
    <row r="155" spans="1:7">
      <c r="A155" s="569"/>
      <c r="B155" s="632"/>
      <c r="C155" s="597"/>
      <c r="D155" s="572"/>
      <c r="G155" s="574"/>
    </row>
    <row r="156" spans="1:7" ht="153">
      <c r="A156" s="602">
        <v>4.03</v>
      </c>
      <c r="B156" s="627" t="s">
        <v>672</v>
      </c>
      <c r="C156" s="597"/>
      <c r="D156" s="572"/>
      <c r="G156" s="574"/>
    </row>
    <row r="157" spans="1:7">
      <c r="A157" s="569"/>
      <c r="B157" s="603">
        <v>1.89</v>
      </c>
      <c r="C157" s="604" t="s">
        <v>627</v>
      </c>
      <c r="D157" s="605" t="s">
        <v>605</v>
      </c>
      <c r="E157" s="606">
        <v>0</v>
      </c>
      <c r="F157" s="607" t="s">
        <v>606</v>
      </c>
      <c r="G157" s="608">
        <f>B157*E157</f>
        <v>0</v>
      </c>
    </row>
    <row r="158" spans="1:7">
      <c r="A158" s="569"/>
      <c r="B158" s="632"/>
      <c r="C158" s="597"/>
      <c r="D158" s="572"/>
      <c r="G158" s="574"/>
    </row>
    <row r="159" spans="1:7" ht="153">
      <c r="A159" s="602">
        <v>4.04</v>
      </c>
      <c r="B159" s="627" t="s">
        <v>673</v>
      </c>
      <c r="C159" s="597"/>
      <c r="D159" s="572"/>
      <c r="G159" s="574"/>
    </row>
    <row r="160" spans="1:7">
      <c r="A160" s="633"/>
      <c r="B160" s="568"/>
      <c r="C160" s="597"/>
      <c r="D160" s="572"/>
      <c r="G160" s="574"/>
    </row>
    <row r="161" spans="1:7">
      <c r="A161" s="578" t="s">
        <v>674</v>
      </c>
      <c r="B161" s="603">
        <v>5.97</v>
      </c>
      <c r="C161" s="604" t="s">
        <v>627</v>
      </c>
      <c r="D161" s="605" t="s">
        <v>605</v>
      </c>
      <c r="E161" s="606">
        <v>0</v>
      </c>
      <c r="F161" s="607" t="s">
        <v>606</v>
      </c>
      <c r="G161" s="608">
        <f>B161*E161</f>
        <v>0</v>
      </c>
    </row>
    <row r="162" spans="1:7">
      <c r="A162" s="569"/>
      <c r="B162" s="578"/>
      <c r="C162" s="571"/>
      <c r="D162" s="572"/>
      <c r="G162" s="574"/>
    </row>
    <row r="163" spans="1:7">
      <c r="A163" s="578" t="s">
        <v>675</v>
      </c>
      <c r="B163" s="603">
        <v>3.25</v>
      </c>
      <c r="C163" s="604" t="s">
        <v>627</v>
      </c>
      <c r="D163" s="605" t="s">
        <v>605</v>
      </c>
      <c r="E163" s="606">
        <v>0</v>
      </c>
      <c r="F163" s="607" t="s">
        <v>606</v>
      </c>
      <c r="G163" s="608">
        <f>B163*E163</f>
        <v>0</v>
      </c>
    </row>
    <row r="164" spans="1:7">
      <c r="A164" s="569"/>
      <c r="B164" s="632"/>
      <c r="C164" s="597"/>
      <c r="D164" s="572"/>
      <c r="G164" s="574"/>
    </row>
    <row r="165" spans="1:7" ht="38.25">
      <c r="A165" s="578" t="s">
        <v>676</v>
      </c>
      <c r="B165" s="634">
        <v>3.6</v>
      </c>
      <c r="C165" s="604" t="s">
        <v>627</v>
      </c>
      <c r="D165" s="605" t="s">
        <v>605</v>
      </c>
      <c r="E165" s="606">
        <v>0</v>
      </c>
      <c r="F165" s="607" t="s">
        <v>606</v>
      </c>
      <c r="G165" s="608">
        <f>B165*E165</f>
        <v>0</v>
      </c>
    </row>
    <row r="166" spans="1:7">
      <c r="A166" s="569"/>
      <c r="B166" s="632"/>
      <c r="C166" s="597"/>
      <c r="D166" s="572"/>
      <c r="G166" s="574"/>
    </row>
    <row r="167" spans="1:7">
      <c r="A167" s="569"/>
      <c r="B167" s="632"/>
      <c r="C167" s="597"/>
      <c r="D167" s="572"/>
      <c r="G167" s="574"/>
    </row>
    <row r="168" spans="1:7">
      <c r="A168" s="569"/>
      <c r="B168" s="632"/>
      <c r="C168" s="597"/>
      <c r="D168" s="572"/>
      <c r="G168" s="574"/>
    </row>
    <row r="169" spans="1:7" ht="153">
      <c r="A169" s="602">
        <v>4.05</v>
      </c>
      <c r="B169" s="627" t="s">
        <v>677</v>
      </c>
      <c r="C169" s="597"/>
      <c r="D169" s="572"/>
      <c r="G169" s="574"/>
    </row>
    <row r="170" spans="1:7">
      <c r="A170" s="633"/>
      <c r="B170" s="568"/>
      <c r="C170" s="597"/>
      <c r="D170" s="572"/>
      <c r="G170" s="574"/>
    </row>
    <row r="171" spans="1:7">
      <c r="A171" s="578" t="s">
        <v>678</v>
      </c>
      <c r="B171" s="603">
        <v>2.96</v>
      </c>
      <c r="C171" s="604" t="s">
        <v>627</v>
      </c>
      <c r="D171" s="605" t="s">
        <v>605</v>
      </c>
      <c r="E171" s="606">
        <v>0</v>
      </c>
      <c r="F171" s="607" t="s">
        <v>606</v>
      </c>
      <c r="G171" s="608">
        <f>B171*E171</f>
        <v>0</v>
      </c>
    </row>
    <row r="172" spans="1:7">
      <c r="A172" s="569"/>
      <c r="B172" s="578"/>
      <c r="C172" s="571"/>
      <c r="D172" s="572"/>
      <c r="G172" s="574"/>
    </row>
    <row r="173" spans="1:7">
      <c r="A173" s="578" t="s">
        <v>679</v>
      </c>
      <c r="B173" s="603">
        <v>1.23</v>
      </c>
      <c r="C173" s="604" t="s">
        <v>627</v>
      </c>
      <c r="D173" s="605" t="s">
        <v>605</v>
      </c>
      <c r="E173" s="606">
        <v>0</v>
      </c>
      <c r="F173" s="607" t="s">
        <v>606</v>
      </c>
      <c r="G173" s="608">
        <f>B173*E173</f>
        <v>0</v>
      </c>
    </row>
    <row r="174" spans="1:7">
      <c r="A174" s="569"/>
      <c r="B174" s="632"/>
      <c r="C174" s="597"/>
      <c r="D174" s="572"/>
      <c r="G174" s="574"/>
    </row>
    <row r="175" spans="1:7">
      <c r="A175" s="578" t="s">
        <v>680</v>
      </c>
      <c r="B175" s="603">
        <v>0.26</v>
      </c>
      <c r="C175" s="604" t="s">
        <v>627</v>
      </c>
      <c r="D175" s="605" t="s">
        <v>605</v>
      </c>
      <c r="E175" s="606">
        <v>0</v>
      </c>
      <c r="F175" s="607" t="s">
        <v>606</v>
      </c>
      <c r="G175" s="608">
        <f>B175*E175</f>
        <v>0</v>
      </c>
    </row>
    <row r="176" spans="1:7">
      <c r="A176" s="569"/>
      <c r="B176" s="632"/>
      <c r="C176" s="597"/>
      <c r="D176" s="572"/>
      <c r="G176" s="574"/>
    </row>
    <row r="177" spans="1:7">
      <c r="A177" s="578" t="s">
        <v>681</v>
      </c>
      <c r="B177" s="603">
        <v>0.31</v>
      </c>
      <c r="C177" s="604" t="s">
        <v>627</v>
      </c>
      <c r="D177" s="605" t="s">
        <v>605</v>
      </c>
      <c r="E177" s="606">
        <v>0</v>
      </c>
      <c r="F177" s="607" t="s">
        <v>606</v>
      </c>
      <c r="G177" s="608">
        <f>B177*E177</f>
        <v>0</v>
      </c>
    </row>
    <row r="178" spans="1:7">
      <c r="A178" s="569"/>
      <c r="B178" s="632"/>
      <c r="C178" s="597"/>
      <c r="D178" s="572"/>
      <c r="G178" s="574"/>
    </row>
    <row r="179" spans="1:7" ht="165.75">
      <c r="A179" s="602">
        <v>4.0599999999999996</v>
      </c>
      <c r="B179" s="627" t="s">
        <v>682</v>
      </c>
      <c r="C179" s="597"/>
      <c r="D179" s="572"/>
      <c r="G179" s="574"/>
    </row>
    <row r="180" spans="1:7">
      <c r="A180" s="569"/>
      <c r="B180" s="603">
        <v>0.74</v>
      </c>
      <c r="C180" s="604" t="s">
        <v>627</v>
      </c>
      <c r="D180" s="605" t="s">
        <v>605</v>
      </c>
      <c r="E180" s="606">
        <v>0</v>
      </c>
      <c r="F180" s="607" t="s">
        <v>606</v>
      </c>
      <c r="G180" s="608">
        <f>B180*E180</f>
        <v>0</v>
      </c>
    </row>
    <row r="181" spans="1:7">
      <c r="A181" s="569"/>
      <c r="B181" s="632"/>
      <c r="C181" s="597"/>
      <c r="D181" s="572"/>
      <c r="G181" s="574"/>
    </row>
    <row r="182" spans="1:7" ht="38.25">
      <c r="A182" s="602">
        <v>4.07</v>
      </c>
      <c r="B182" s="627" t="s">
        <v>683</v>
      </c>
      <c r="C182" s="597"/>
      <c r="D182" s="572"/>
      <c r="G182" s="574"/>
    </row>
    <row r="183" spans="1:7">
      <c r="A183" s="569"/>
      <c r="B183" s="603">
        <v>320</v>
      </c>
      <c r="C183" s="604" t="s">
        <v>18</v>
      </c>
      <c r="D183" s="605" t="s">
        <v>605</v>
      </c>
      <c r="E183" s="606">
        <v>0</v>
      </c>
      <c r="F183" s="607" t="s">
        <v>606</v>
      </c>
      <c r="G183" s="608">
        <f>B183*E183</f>
        <v>0</v>
      </c>
    </row>
    <row r="184" spans="1:7">
      <c r="A184" s="569"/>
      <c r="B184" s="632"/>
      <c r="C184" s="597"/>
      <c r="D184" s="572"/>
      <c r="G184" s="574"/>
    </row>
    <row r="185" spans="1:7" ht="127.5">
      <c r="A185" s="569">
        <v>4.08</v>
      </c>
      <c r="B185" s="627" t="s">
        <v>684</v>
      </c>
      <c r="C185" s="597"/>
      <c r="D185" s="572"/>
      <c r="G185" s="574"/>
    </row>
    <row r="186" spans="1:7">
      <c r="A186" s="569"/>
      <c r="B186" s="603">
        <v>28.17</v>
      </c>
      <c r="C186" s="604" t="s">
        <v>627</v>
      </c>
      <c r="D186" s="605" t="s">
        <v>605</v>
      </c>
      <c r="E186" s="606">
        <v>0</v>
      </c>
      <c r="F186" s="607" t="s">
        <v>606</v>
      </c>
      <c r="G186" s="608">
        <f>B186*E186</f>
        <v>0</v>
      </c>
    </row>
    <row r="187" spans="1:7">
      <c r="A187" s="569"/>
      <c r="B187" s="632"/>
      <c r="C187" s="597"/>
      <c r="D187" s="572"/>
      <c r="G187" s="574"/>
    </row>
    <row r="188" spans="1:7" ht="127.5">
      <c r="A188" s="602">
        <v>4.09</v>
      </c>
      <c r="B188" s="635" t="s">
        <v>685</v>
      </c>
      <c r="C188" s="597"/>
      <c r="D188" s="572"/>
      <c r="F188" s="571"/>
      <c r="G188" s="574"/>
    </row>
    <row r="189" spans="1:7">
      <c r="A189" s="633"/>
      <c r="B189" s="603">
        <v>109.82</v>
      </c>
      <c r="C189" s="604" t="s">
        <v>619</v>
      </c>
      <c r="D189" s="605" t="s">
        <v>605</v>
      </c>
      <c r="E189" s="606">
        <v>0</v>
      </c>
      <c r="F189" s="607" t="s">
        <v>606</v>
      </c>
      <c r="G189" s="608">
        <f>B189*E189</f>
        <v>0</v>
      </c>
    </row>
    <row r="190" spans="1:7">
      <c r="A190" s="633"/>
      <c r="B190" s="603"/>
      <c r="C190" s="618"/>
      <c r="D190" s="621"/>
      <c r="E190" s="622"/>
      <c r="F190" s="623"/>
      <c r="G190" s="574"/>
    </row>
    <row r="191" spans="1:7" ht="127.5">
      <c r="A191" s="602">
        <v>4.0999999999999996</v>
      </c>
      <c r="B191" s="635" t="s">
        <v>686</v>
      </c>
      <c r="C191" s="597"/>
      <c r="D191" s="572"/>
      <c r="F191" s="571"/>
      <c r="G191" s="574"/>
    </row>
    <row r="192" spans="1:7">
      <c r="A192" s="633"/>
      <c r="B192" s="603">
        <v>68.56</v>
      </c>
      <c r="C192" s="604" t="s">
        <v>619</v>
      </c>
      <c r="D192" s="605" t="s">
        <v>605</v>
      </c>
      <c r="E192" s="606">
        <v>0</v>
      </c>
      <c r="F192" s="607" t="s">
        <v>606</v>
      </c>
      <c r="G192" s="608">
        <f>B192*E192</f>
        <v>0</v>
      </c>
    </row>
    <row r="193" spans="1:7">
      <c r="A193" s="633"/>
      <c r="B193" s="603"/>
      <c r="C193" s="618"/>
      <c r="D193" s="621"/>
      <c r="E193" s="622"/>
      <c r="F193" s="623"/>
      <c r="G193" s="574"/>
    </row>
    <row r="194" spans="1:7" ht="127.5">
      <c r="A194" s="602">
        <v>4.1100000000000003</v>
      </c>
      <c r="B194" s="635" t="s">
        <v>687</v>
      </c>
      <c r="C194" s="597"/>
      <c r="D194" s="572"/>
      <c r="F194" s="571"/>
      <c r="G194" s="574"/>
    </row>
    <row r="195" spans="1:7">
      <c r="A195" s="633"/>
      <c r="B195" s="603">
        <v>69.98</v>
      </c>
      <c r="C195" s="604" t="s">
        <v>619</v>
      </c>
      <c r="D195" s="605" t="s">
        <v>605</v>
      </c>
      <c r="E195" s="606">
        <v>0</v>
      </c>
      <c r="F195" s="607" t="s">
        <v>606</v>
      </c>
      <c r="G195" s="608">
        <f>B195*E195</f>
        <v>0</v>
      </c>
    </row>
    <row r="196" spans="1:7">
      <c r="A196" s="633"/>
      <c r="B196" s="603"/>
      <c r="C196" s="618"/>
      <c r="D196" s="621"/>
      <c r="E196" s="622"/>
      <c r="F196" s="623"/>
      <c r="G196" s="574"/>
    </row>
    <row r="197" spans="1:7" ht="127.5">
      <c r="A197" s="602">
        <v>4.12</v>
      </c>
      <c r="B197" s="635" t="s">
        <v>687</v>
      </c>
      <c r="C197" s="597"/>
      <c r="D197" s="572"/>
      <c r="F197" s="571"/>
      <c r="G197" s="574"/>
    </row>
    <row r="198" spans="1:7">
      <c r="A198" s="633"/>
      <c r="B198" s="603">
        <v>69.98</v>
      </c>
      <c r="C198" s="604" t="s">
        <v>619</v>
      </c>
      <c r="D198" s="605" t="s">
        <v>605</v>
      </c>
      <c r="E198" s="606">
        <v>0</v>
      </c>
      <c r="F198" s="607" t="s">
        <v>606</v>
      </c>
      <c r="G198" s="608">
        <f>B198*E198</f>
        <v>0</v>
      </c>
    </row>
    <row r="199" spans="1:7">
      <c r="A199" s="633"/>
      <c r="B199" s="603"/>
      <c r="C199" s="618"/>
      <c r="D199" s="621"/>
      <c r="E199" s="622"/>
      <c r="F199" s="623"/>
      <c r="G199" s="574"/>
    </row>
    <row r="200" spans="1:7" ht="114.75">
      <c r="A200" s="602">
        <v>4.13</v>
      </c>
      <c r="B200" s="627" t="s">
        <v>688</v>
      </c>
      <c r="C200" s="597"/>
      <c r="D200" s="572"/>
      <c r="G200" s="574"/>
    </row>
    <row r="201" spans="1:7">
      <c r="A201" s="633"/>
      <c r="B201" s="603">
        <v>84.54</v>
      </c>
      <c r="C201" s="604" t="s">
        <v>619</v>
      </c>
      <c r="D201" s="605" t="s">
        <v>605</v>
      </c>
      <c r="E201" s="606">
        <v>0</v>
      </c>
      <c r="F201" s="607" t="s">
        <v>606</v>
      </c>
      <c r="G201" s="608">
        <f>B201*E201</f>
        <v>0</v>
      </c>
    </row>
    <row r="202" spans="1:7">
      <c r="A202" s="633"/>
      <c r="B202" s="603"/>
      <c r="C202" s="571"/>
      <c r="D202" s="572"/>
      <c r="G202" s="574"/>
    </row>
    <row r="203" spans="1:7" ht="89.25">
      <c r="A203" s="602">
        <v>4.1399999999999997</v>
      </c>
      <c r="B203" s="578" t="s">
        <v>689</v>
      </c>
      <c r="C203" s="571"/>
      <c r="D203" s="572"/>
      <c r="G203" s="574"/>
    </row>
    <row r="204" spans="1:7">
      <c r="A204" s="633"/>
      <c r="B204" s="603">
        <v>72.55</v>
      </c>
      <c r="C204" s="604" t="s">
        <v>619</v>
      </c>
      <c r="D204" s="605" t="s">
        <v>605</v>
      </c>
      <c r="E204" s="606">
        <v>0</v>
      </c>
      <c r="F204" s="607" t="s">
        <v>606</v>
      </c>
      <c r="G204" s="608">
        <f>B204*E204</f>
        <v>0</v>
      </c>
    </row>
    <row r="205" spans="1:7">
      <c r="A205" s="633"/>
      <c r="B205" s="603"/>
      <c r="C205" s="571"/>
      <c r="D205" s="572"/>
      <c r="G205" s="574"/>
    </row>
    <row r="206" spans="1:7" ht="102">
      <c r="A206" s="602">
        <v>4.1500000000000004</v>
      </c>
      <c r="B206" s="578" t="s">
        <v>690</v>
      </c>
      <c r="C206" s="571"/>
      <c r="D206" s="572"/>
      <c r="G206" s="574"/>
    </row>
    <row r="207" spans="1:7">
      <c r="A207" s="633"/>
      <c r="B207" s="603">
        <v>153.58000000000001</v>
      </c>
      <c r="C207" s="604" t="s">
        <v>502</v>
      </c>
      <c r="D207" s="605" t="s">
        <v>605</v>
      </c>
      <c r="E207" s="606">
        <v>0</v>
      </c>
      <c r="F207" s="607" t="s">
        <v>606</v>
      </c>
      <c r="G207" s="608">
        <f>B207*E207</f>
        <v>0</v>
      </c>
    </row>
    <row r="208" spans="1:7">
      <c r="A208" s="633"/>
      <c r="B208" s="603"/>
      <c r="C208" s="571"/>
      <c r="D208" s="572"/>
      <c r="G208" s="574"/>
    </row>
    <row r="209" spans="1:7" ht="51">
      <c r="A209" s="602">
        <v>4.16</v>
      </c>
      <c r="B209" s="578" t="s">
        <v>691</v>
      </c>
      <c r="C209" s="571"/>
      <c r="D209" s="572"/>
      <c r="G209" s="574"/>
    </row>
    <row r="210" spans="1:7">
      <c r="A210" s="633"/>
      <c r="B210" s="603">
        <v>285.64999999999998</v>
      </c>
      <c r="C210" s="604" t="s">
        <v>502</v>
      </c>
      <c r="D210" s="605" t="s">
        <v>605</v>
      </c>
      <c r="E210" s="606">
        <v>0</v>
      </c>
      <c r="F210" s="607" t="s">
        <v>606</v>
      </c>
      <c r="G210" s="608">
        <f>B210*E210</f>
        <v>0</v>
      </c>
    </row>
    <row r="211" spans="1:7">
      <c r="A211" s="633"/>
      <c r="B211" s="603"/>
      <c r="C211" s="571"/>
      <c r="D211" s="572"/>
      <c r="G211" s="574"/>
    </row>
    <row r="212" spans="1:7" ht="51">
      <c r="A212" s="602">
        <v>4.17</v>
      </c>
      <c r="B212" s="578" t="s">
        <v>692</v>
      </c>
      <c r="C212" s="571"/>
      <c r="D212" s="572"/>
      <c r="G212" s="574"/>
    </row>
    <row r="213" spans="1:7">
      <c r="A213" s="633"/>
      <c r="B213" s="603">
        <v>294.37</v>
      </c>
      <c r="C213" s="604" t="s">
        <v>621</v>
      </c>
      <c r="D213" s="605" t="s">
        <v>605</v>
      </c>
      <c r="E213" s="606">
        <v>0</v>
      </c>
      <c r="F213" s="607" t="s">
        <v>606</v>
      </c>
      <c r="G213" s="608">
        <f>B213*E213</f>
        <v>0</v>
      </c>
    </row>
    <row r="214" spans="1:7">
      <c r="A214" s="633"/>
      <c r="B214" s="603"/>
      <c r="C214" s="571"/>
      <c r="D214" s="572"/>
      <c r="G214" s="574"/>
    </row>
    <row r="215" spans="1:7" s="588" customFormat="1">
      <c r="A215" s="609">
        <v>4</v>
      </c>
      <c r="B215" s="610" t="s">
        <v>693</v>
      </c>
      <c r="C215" s="611"/>
      <c r="D215" s="611"/>
      <c r="E215" s="612"/>
      <c r="F215" s="613"/>
      <c r="G215" s="608">
        <f>SUM(G147:G213)</f>
        <v>0</v>
      </c>
    </row>
    <row r="216" spans="1:7">
      <c r="A216" s="614"/>
      <c r="B216" s="632"/>
      <c r="C216" s="636"/>
      <c r="D216" s="636"/>
      <c r="E216" s="637"/>
      <c r="F216" s="623"/>
      <c r="G216" s="574"/>
    </row>
    <row r="217" spans="1:7">
      <c r="A217" s="614"/>
      <c r="B217" s="632"/>
      <c r="C217" s="636"/>
      <c r="D217" s="636"/>
      <c r="E217" s="637"/>
      <c r="F217" s="623"/>
      <c r="G217" s="574"/>
    </row>
    <row r="218" spans="1:7" s="588" customFormat="1">
      <c r="A218" s="589">
        <v>5</v>
      </c>
      <c r="B218" s="590" t="s">
        <v>694</v>
      </c>
      <c r="C218" s="591"/>
      <c r="D218" s="592"/>
      <c r="E218" s="593"/>
      <c r="F218" s="594"/>
      <c r="G218" s="595"/>
    </row>
    <row r="219" spans="1:7">
      <c r="A219" s="614"/>
      <c r="B219" s="632"/>
      <c r="C219" s="636"/>
      <c r="D219" s="636"/>
      <c r="E219" s="638"/>
      <c r="F219" s="623"/>
      <c r="G219" s="639"/>
    </row>
    <row r="220" spans="1:7">
      <c r="A220" s="614"/>
      <c r="B220" s="596" t="s">
        <v>695</v>
      </c>
      <c r="C220" s="636"/>
      <c r="D220" s="636"/>
      <c r="E220" s="638"/>
      <c r="F220" s="623"/>
      <c r="G220" s="639"/>
    </row>
    <row r="221" spans="1:7">
      <c r="A221" s="614"/>
      <c r="B221" s="632"/>
      <c r="C221" s="636"/>
      <c r="D221" s="636"/>
      <c r="E221" s="638"/>
      <c r="F221" s="623"/>
      <c r="G221" s="639"/>
    </row>
    <row r="222" spans="1:7" ht="76.5">
      <c r="A222" s="614"/>
      <c r="B222" s="578" t="s">
        <v>696</v>
      </c>
      <c r="C222" s="640"/>
      <c r="D222" s="640"/>
      <c r="E222" s="638"/>
      <c r="F222" s="623"/>
      <c r="G222" s="639"/>
    </row>
    <row r="223" spans="1:7" ht="89.25">
      <c r="A223" s="614"/>
      <c r="B223" s="578" t="s">
        <v>697</v>
      </c>
      <c r="C223" s="640"/>
      <c r="D223" s="640"/>
      <c r="E223" s="638"/>
      <c r="F223" s="623"/>
      <c r="G223" s="639"/>
    </row>
    <row r="224" spans="1:7">
      <c r="A224" s="614"/>
      <c r="B224" s="632"/>
      <c r="C224" s="636"/>
      <c r="D224" s="636"/>
      <c r="E224" s="638"/>
      <c r="F224" s="623"/>
      <c r="G224" s="639"/>
    </row>
    <row r="225" spans="1:7">
      <c r="A225" s="569"/>
      <c r="B225" s="626" t="s">
        <v>698</v>
      </c>
      <c r="C225" s="571"/>
      <c r="D225" s="572"/>
      <c r="G225" s="574"/>
    </row>
    <row r="226" spans="1:7">
      <c r="A226" s="614"/>
      <c r="B226" s="632"/>
      <c r="C226" s="636"/>
      <c r="D226" s="636"/>
      <c r="E226" s="638"/>
      <c r="F226" s="623"/>
      <c r="G226" s="639"/>
    </row>
    <row r="227" spans="1:7" ht="76.5">
      <c r="A227" s="602">
        <v>5.01</v>
      </c>
      <c r="B227" s="578" t="s">
        <v>699</v>
      </c>
      <c r="C227" s="636"/>
      <c r="D227" s="636"/>
      <c r="E227" s="638"/>
      <c r="F227" s="623"/>
      <c r="G227" s="639"/>
    </row>
    <row r="228" spans="1:7">
      <c r="A228" s="641" t="s">
        <v>700</v>
      </c>
      <c r="B228" s="642">
        <v>7073</v>
      </c>
      <c r="C228" s="636"/>
      <c r="D228" s="636"/>
      <c r="E228" s="638"/>
      <c r="F228" s="623"/>
      <c r="G228" s="639"/>
    </row>
    <row r="229" spans="1:7">
      <c r="A229" s="643" t="s">
        <v>701</v>
      </c>
      <c r="B229" s="644">
        <v>6239</v>
      </c>
      <c r="C229" s="636"/>
      <c r="D229" s="636"/>
      <c r="E229" s="638"/>
      <c r="F229" s="623"/>
      <c r="G229" s="639"/>
    </row>
    <row r="230" spans="1:7">
      <c r="A230" s="628"/>
      <c r="B230" s="629">
        <f>SUM(B228:B229)</f>
        <v>13312</v>
      </c>
      <c r="C230" s="604" t="s">
        <v>502</v>
      </c>
      <c r="D230" s="605" t="s">
        <v>605</v>
      </c>
      <c r="E230" s="606">
        <v>0</v>
      </c>
      <c r="F230" s="607" t="s">
        <v>606</v>
      </c>
      <c r="G230" s="608">
        <f>B230*E230</f>
        <v>0</v>
      </c>
    </row>
    <row r="231" spans="1:7">
      <c r="A231" s="614"/>
      <c r="B231" s="632"/>
      <c r="C231" s="636"/>
      <c r="D231" s="636"/>
      <c r="E231" s="638"/>
      <c r="F231" s="623"/>
      <c r="G231" s="639"/>
    </row>
    <row r="232" spans="1:7" s="588" customFormat="1">
      <c r="A232" s="609">
        <v>5</v>
      </c>
      <c r="B232" s="610" t="s">
        <v>702</v>
      </c>
      <c r="C232" s="611"/>
      <c r="D232" s="611"/>
      <c r="E232" s="612"/>
      <c r="F232" s="613"/>
      <c r="G232" s="608">
        <f>SUM(G230:G230)</f>
        <v>0</v>
      </c>
    </row>
    <row r="233" spans="1:7" s="588" customFormat="1">
      <c r="A233" s="645"/>
      <c r="B233" s="646"/>
      <c r="C233" s="647"/>
      <c r="D233" s="647"/>
      <c r="E233" s="648"/>
      <c r="F233" s="649"/>
      <c r="G233" s="574"/>
    </row>
    <row r="234" spans="1:7" s="588" customFormat="1">
      <c r="A234" s="645"/>
      <c r="B234" s="646"/>
      <c r="C234" s="647"/>
      <c r="D234" s="647"/>
      <c r="E234" s="648"/>
      <c r="F234" s="649"/>
      <c r="G234" s="574"/>
    </row>
    <row r="235" spans="1:7" s="588" customFormat="1">
      <c r="A235" s="589">
        <v>6</v>
      </c>
      <c r="B235" s="590" t="s">
        <v>703</v>
      </c>
      <c r="C235" s="591"/>
      <c r="D235" s="592"/>
      <c r="E235" s="593"/>
      <c r="F235" s="594"/>
      <c r="G235" s="595"/>
    </row>
    <row r="236" spans="1:7">
      <c r="A236" s="569"/>
      <c r="B236" s="570"/>
      <c r="C236" s="571"/>
      <c r="D236" s="572"/>
      <c r="G236" s="574"/>
    </row>
    <row r="237" spans="1:7">
      <c r="A237" s="569"/>
      <c r="B237" s="626" t="s">
        <v>704</v>
      </c>
      <c r="C237" s="597"/>
      <c r="D237" s="572"/>
      <c r="G237" s="574"/>
    </row>
    <row r="238" spans="1:7">
      <c r="A238" s="569"/>
      <c r="B238" s="570"/>
      <c r="C238" s="571"/>
      <c r="D238" s="572"/>
      <c r="G238" s="574"/>
    </row>
    <row r="239" spans="1:7" ht="51">
      <c r="A239" s="569"/>
      <c r="B239" s="570" t="s">
        <v>705</v>
      </c>
      <c r="C239" s="571"/>
      <c r="D239" s="572"/>
      <c r="G239" s="574"/>
    </row>
    <row r="240" spans="1:7" ht="216.75">
      <c r="A240" s="569"/>
      <c r="B240" s="578" t="s">
        <v>706</v>
      </c>
      <c r="C240" s="597"/>
      <c r="D240" s="572"/>
      <c r="G240" s="574"/>
    </row>
    <row r="241" spans="1:7" ht="38.25">
      <c r="A241" s="633"/>
      <c r="B241" s="578" t="s">
        <v>707</v>
      </c>
      <c r="C241" s="571"/>
      <c r="D241" s="572"/>
      <c r="G241" s="574"/>
    </row>
    <row r="242" spans="1:7" ht="63.75">
      <c r="A242" s="569"/>
      <c r="B242" s="578" t="s">
        <v>708</v>
      </c>
      <c r="C242" s="571"/>
      <c r="D242" s="572"/>
      <c r="G242" s="574"/>
    </row>
    <row r="243" spans="1:7" ht="38.25">
      <c r="A243" s="569"/>
      <c r="B243" s="580" t="s">
        <v>709</v>
      </c>
      <c r="C243" s="571"/>
      <c r="D243" s="572"/>
      <c r="G243" s="574"/>
    </row>
    <row r="244" spans="1:7" ht="25.5">
      <c r="A244" s="569"/>
      <c r="B244" s="580" t="s">
        <v>710</v>
      </c>
      <c r="C244" s="571"/>
      <c r="D244" s="572"/>
      <c r="G244" s="574"/>
    </row>
    <row r="245" spans="1:7">
      <c r="A245" s="569"/>
      <c r="B245" s="580" t="s">
        <v>711</v>
      </c>
      <c r="C245" s="571"/>
      <c r="D245" s="572"/>
      <c r="G245" s="574"/>
    </row>
    <row r="246" spans="1:7" ht="25.5">
      <c r="A246" s="569"/>
      <c r="B246" s="580" t="s">
        <v>712</v>
      </c>
      <c r="C246" s="571"/>
      <c r="D246" s="572"/>
      <c r="G246" s="574"/>
    </row>
    <row r="247" spans="1:7" ht="25.5">
      <c r="A247" s="569"/>
      <c r="B247" s="650" t="s">
        <v>713</v>
      </c>
      <c r="C247" s="571"/>
      <c r="D247" s="572"/>
      <c r="G247" s="574"/>
    </row>
    <row r="248" spans="1:7">
      <c r="A248" s="569"/>
      <c r="B248" s="650"/>
      <c r="C248" s="571"/>
      <c r="D248" s="572"/>
      <c r="G248" s="574"/>
    </row>
    <row r="249" spans="1:7">
      <c r="A249" s="569"/>
      <c r="B249" s="626" t="s">
        <v>714</v>
      </c>
      <c r="C249" s="571"/>
      <c r="D249" s="572"/>
      <c r="G249" s="574"/>
    </row>
    <row r="250" spans="1:7">
      <c r="A250" s="569"/>
      <c r="B250" s="630"/>
      <c r="C250" s="571"/>
      <c r="D250" s="572"/>
      <c r="G250" s="574"/>
    </row>
    <row r="251" spans="1:7" ht="38.25">
      <c r="A251" s="602">
        <v>6.01</v>
      </c>
      <c r="B251" s="578" t="s">
        <v>715</v>
      </c>
      <c r="C251" s="571"/>
      <c r="D251" s="572"/>
      <c r="F251" s="573"/>
      <c r="G251" s="568"/>
    </row>
    <row r="252" spans="1:7" ht="114.75">
      <c r="A252" s="602"/>
      <c r="B252" s="580" t="s">
        <v>716</v>
      </c>
      <c r="C252" s="571"/>
      <c r="D252" s="572"/>
      <c r="F252" s="573"/>
      <c r="G252" s="568"/>
    </row>
    <row r="253" spans="1:7">
      <c r="A253" s="651" t="s">
        <v>717</v>
      </c>
      <c r="B253" s="652">
        <v>0</v>
      </c>
      <c r="C253" s="571"/>
      <c r="D253" s="572"/>
      <c r="F253" s="573"/>
      <c r="G253" s="568"/>
    </row>
    <row r="254" spans="1:7">
      <c r="A254" s="651" t="s">
        <v>718</v>
      </c>
      <c r="B254" s="652">
        <v>6.31</v>
      </c>
      <c r="C254" s="571"/>
      <c r="D254" s="572"/>
      <c r="F254" s="573"/>
      <c r="G254" s="568"/>
    </row>
    <row r="255" spans="1:7">
      <c r="A255" s="653" t="s">
        <v>719</v>
      </c>
      <c r="B255" s="654">
        <v>6.31</v>
      </c>
      <c r="C255" s="604"/>
      <c r="D255" s="572"/>
      <c r="F255" s="573"/>
      <c r="G255" s="568"/>
    </row>
    <row r="256" spans="1:7">
      <c r="A256" s="633"/>
      <c r="B256" s="603">
        <f>SUM(B253:B255)</f>
        <v>12.62</v>
      </c>
      <c r="C256" s="604" t="s">
        <v>627</v>
      </c>
      <c r="D256" s="605" t="s">
        <v>605</v>
      </c>
      <c r="E256" s="606">
        <v>0</v>
      </c>
      <c r="F256" s="607" t="s">
        <v>606</v>
      </c>
      <c r="G256" s="608">
        <f>B256*E256</f>
        <v>0</v>
      </c>
    </row>
    <row r="257" spans="1:7">
      <c r="A257" s="569"/>
      <c r="B257" s="630"/>
      <c r="C257" s="571"/>
      <c r="D257" s="572"/>
      <c r="F257" s="573"/>
      <c r="G257" s="568"/>
    </row>
    <row r="258" spans="1:7" ht="165.75">
      <c r="A258" s="602">
        <v>6.02</v>
      </c>
      <c r="B258" s="578" t="s">
        <v>720</v>
      </c>
      <c r="C258" s="571"/>
      <c r="D258" s="572"/>
      <c r="F258" s="571"/>
      <c r="G258" s="574"/>
    </row>
    <row r="259" spans="1:7">
      <c r="A259" s="653" t="s">
        <v>719</v>
      </c>
      <c r="B259" s="654">
        <v>60.15</v>
      </c>
      <c r="C259" s="604"/>
      <c r="D259" s="572"/>
      <c r="F259" s="571"/>
      <c r="G259" s="574"/>
    </row>
    <row r="260" spans="1:7">
      <c r="A260" s="633"/>
      <c r="B260" s="603">
        <f>SUM(B259:B259)</f>
        <v>60.15</v>
      </c>
      <c r="C260" s="604" t="s">
        <v>619</v>
      </c>
      <c r="D260" s="605" t="s">
        <v>605</v>
      </c>
      <c r="E260" s="606">
        <v>0</v>
      </c>
      <c r="F260" s="607" t="s">
        <v>606</v>
      </c>
      <c r="G260" s="608">
        <f>B260*E260</f>
        <v>0</v>
      </c>
    </row>
    <row r="261" spans="1:7">
      <c r="A261" s="569"/>
      <c r="B261" s="630"/>
      <c r="C261" s="571"/>
      <c r="D261" s="572"/>
      <c r="F261" s="573"/>
      <c r="G261" s="568"/>
    </row>
    <row r="262" spans="1:7" ht="153">
      <c r="A262" s="602">
        <v>6.03</v>
      </c>
      <c r="B262" s="578" t="s">
        <v>721</v>
      </c>
      <c r="C262" s="571"/>
      <c r="D262" s="572"/>
      <c r="G262" s="574"/>
    </row>
    <row r="263" spans="1:7">
      <c r="A263" s="651" t="s">
        <v>717</v>
      </c>
      <c r="B263" s="652">
        <v>119.87</v>
      </c>
      <c r="C263" s="571"/>
      <c r="D263" s="572"/>
      <c r="G263" s="574"/>
    </row>
    <row r="264" spans="1:7">
      <c r="A264" s="651" t="s">
        <v>718</v>
      </c>
      <c r="B264" s="652">
        <v>102.4</v>
      </c>
      <c r="C264" s="571"/>
      <c r="D264" s="572"/>
      <c r="G264" s="574"/>
    </row>
    <row r="265" spans="1:7">
      <c r="A265" s="653" t="s">
        <v>719</v>
      </c>
      <c r="B265" s="654">
        <v>241.36</v>
      </c>
      <c r="C265" s="604"/>
      <c r="D265" s="572"/>
      <c r="G265" s="574"/>
    </row>
    <row r="266" spans="1:7">
      <c r="A266" s="633"/>
      <c r="B266" s="603">
        <f>SUM(B263:B265)</f>
        <v>463.63</v>
      </c>
      <c r="C266" s="604" t="s">
        <v>619</v>
      </c>
      <c r="D266" s="605" t="s">
        <v>605</v>
      </c>
      <c r="E266" s="606">
        <v>0</v>
      </c>
      <c r="F266" s="607" t="s">
        <v>606</v>
      </c>
      <c r="G266" s="608">
        <f>B266*E266</f>
        <v>0</v>
      </c>
    </row>
    <row r="267" spans="1:7">
      <c r="A267" s="633"/>
      <c r="B267" s="603"/>
      <c r="C267" s="571"/>
      <c r="D267" s="572"/>
      <c r="G267" s="574"/>
    </row>
    <row r="268" spans="1:7" ht="114.75">
      <c r="A268" s="602">
        <v>6.04</v>
      </c>
      <c r="B268" s="578" t="s">
        <v>722</v>
      </c>
      <c r="C268" s="571"/>
      <c r="D268" s="572"/>
      <c r="G268" s="574"/>
    </row>
    <row r="269" spans="1:7">
      <c r="A269" s="651" t="s">
        <v>717</v>
      </c>
      <c r="B269" s="652">
        <v>66.7</v>
      </c>
      <c r="C269" s="571"/>
      <c r="D269" s="572"/>
      <c r="G269" s="574"/>
    </row>
    <row r="270" spans="1:7">
      <c r="A270" s="651" t="s">
        <v>718</v>
      </c>
      <c r="B270" s="652">
        <v>61.96</v>
      </c>
      <c r="C270" s="571"/>
      <c r="D270" s="572"/>
      <c r="G270" s="574"/>
    </row>
    <row r="271" spans="1:7">
      <c r="A271" s="653" t="s">
        <v>719</v>
      </c>
      <c r="B271" s="654">
        <v>65.959999999999994</v>
      </c>
      <c r="C271" s="604"/>
      <c r="D271" s="572"/>
      <c r="G271" s="574"/>
    </row>
    <row r="272" spans="1:7">
      <c r="A272" s="633"/>
      <c r="B272" s="603">
        <f>SUM(B269:B271)</f>
        <v>194.62</v>
      </c>
      <c r="C272" s="604" t="s">
        <v>619</v>
      </c>
      <c r="D272" s="605" t="s">
        <v>605</v>
      </c>
      <c r="E272" s="606">
        <v>0</v>
      </c>
      <c r="F272" s="607" t="s">
        <v>606</v>
      </c>
      <c r="G272" s="608">
        <f>B272*E272</f>
        <v>0</v>
      </c>
    </row>
    <row r="273" spans="1:7">
      <c r="A273" s="633"/>
      <c r="B273" s="603"/>
      <c r="C273" s="571"/>
      <c r="D273" s="572"/>
      <c r="G273" s="574"/>
    </row>
    <row r="274" spans="1:7">
      <c r="A274" s="633"/>
      <c r="B274" s="603"/>
      <c r="C274" s="571"/>
      <c r="D274" s="572"/>
      <c r="G274" s="574"/>
    </row>
    <row r="275" spans="1:7">
      <c r="A275" s="633"/>
      <c r="B275" s="577"/>
      <c r="C275" s="571"/>
      <c r="D275" s="572"/>
      <c r="G275" s="574"/>
    </row>
    <row r="276" spans="1:7" ht="127.5">
      <c r="A276" s="602">
        <v>6.05</v>
      </c>
      <c r="B276" s="578" t="s">
        <v>723</v>
      </c>
      <c r="C276" s="571"/>
      <c r="D276" s="572"/>
      <c r="G276" s="574"/>
    </row>
    <row r="277" spans="1:7">
      <c r="A277" s="651" t="s">
        <v>718</v>
      </c>
      <c r="B277" s="652">
        <v>56.29</v>
      </c>
      <c r="C277" s="571"/>
      <c r="D277" s="572"/>
      <c r="G277" s="574"/>
    </row>
    <row r="278" spans="1:7">
      <c r="A278" s="651" t="s">
        <v>719</v>
      </c>
      <c r="B278" s="652">
        <v>56.29</v>
      </c>
      <c r="C278" s="571"/>
      <c r="D278" s="572"/>
      <c r="G278" s="574"/>
    </row>
    <row r="279" spans="1:7">
      <c r="A279" s="633"/>
      <c r="B279" s="603">
        <f>SUM(B277:B278)</f>
        <v>112.58</v>
      </c>
      <c r="C279" s="604" t="s">
        <v>619</v>
      </c>
      <c r="D279" s="605" t="s">
        <v>605</v>
      </c>
      <c r="E279" s="606">
        <v>0</v>
      </c>
      <c r="F279" s="607" t="s">
        <v>606</v>
      </c>
      <c r="G279" s="608">
        <f>B279*E279</f>
        <v>0</v>
      </c>
    </row>
    <row r="280" spans="1:7">
      <c r="A280" s="633"/>
      <c r="B280" s="577"/>
      <c r="C280" s="571"/>
      <c r="D280" s="572"/>
      <c r="G280" s="574"/>
    </row>
    <row r="281" spans="1:7" ht="127.5">
      <c r="A281" s="602">
        <v>6.06</v>
      </c>
      <c r="B281" s="578" t="s">
        <v>724</v>
      </c>
      <c r="C281" s="571"/>
      <c r="D281" s="572"/>
      <c r="G281" s="574"/>
    </row>
    <row r="282" spans="1:7">
      <c r="A282" s="651" t="s">
        <v>719</v>
      </c>
      <c r="B282" s="603">
        <v>71.16</v>
      </c>
      <c r="C282" s="604" t="s">
        <v>619</v>
      </c>
      <c r="D282" s="605" t="s">
        <v>605</v>
      </c>
      <c r="E282" s="606">
        <v>0</v>
      </c>
      <c r="F282" s="607" t="s">
        <v>606</v>
      </c>
      <c r="G282" s="608">
        <f>B282*E282</f>
        <v>0</v>
      </c>
    </row>
    <row r="283" spans="1:7">
      <c r="A283" s="633"/>
      <c r="B283" s="577"/>
      <c r="C283" s="571"/>
      <c r="D283" s="572"/>
      <c r="G283" s="574"/>
    </row>
    <row r="284" spans="1:7" ht="114.75">
      <c r="A284" s="602">
        <v>6.07</v>
      </c>
      <c r="B284" s="578" t="s">
        <v>725</v>
      </c>
      <c r="C284" s="571"/>
      <c r="D284" s="572"/>
      <c r="G284" s="574"/>
    </row>
    <row r="285" spans="1:7">
      <c r="A285" s="651" t="s">
        <v>719</v>
      </c>
      <c r="B285" s="603">
        <v>8.83</v>
      </c>
      <c r="C285" s="604" t="s">
        <v>619</v>
      </c>
      <c r="D285" s="605" t="s">
        <v>605</v>
      </c>
      <c r="E285" s="606">
        <v>0</v>
      </c>
      <c r="F285" s="607" t="s">
        <v>606</v>
      </c>
      <c r="G285" s="608">
        <f>B285*E285</f>
        <v>0</v>
      </c>
    </row>
    <row r="286" spans="1:7">
      <c r="A286" s="633"/>
      <c r="B286" s="577"/>
      <c r="C286" s="571"/>
      <c r="D286" s="572"/>
      <c r="G286" s="574"/>
    </row>
    <row r="287" spans="1:7" s="588" customFormat="1">
      <c r="A287" s="609">
        <v>6</v>
      </c>
      <c r="B287" s="610" t="s">
        <v>726</v>
      </c>
      <c r="C287" s="611"/>
      <c r="D287" s="611"/>
      <c r="E287" s="612"/>
      <c r="F287" s="613"/>
      <c r="G287" s="608">
        <f>SUM(G251:G286)</f>
        <v>0</v>
      </c>
    </row>
    <row r="288" spans="1:7">
      <c r="A288" s="633"/>
      <c r="B288" s="603"/>
      <c r="C288" s="618"/>
      <c r="D288" s="621"/>
      <c r="E288" s="622"/>
      <c r="F288" s="623"/>
      <c r="G288" s="574"/>
    </row>
    <row r="289" spans="1:7">
      <c r="A289" s="633"/>
      <c r="B289" s="603"/>
      <c r="C289" s="618"/>
      <c r="D289" s="621"/>
      <c r="E289" s="622"/>
      <c r="F289" s="623"/>
      <c r="G289" s="574"/>
    </row>
    <row r="290" spans="1:7" s="588" customFormat="1">
      <c r="A290" s="589">
        <v>7</v>
      </c>
      <c r="B290" s="655" t="s">
        <v>727</v>
      </c>
      <c r="C290" s="591"/>
      <c r="D290" s="592"/>
      <c r="E290" s="593"/>
      <c r="F290" s="594"/>
      <c r="G290" s="595"/>
    </row>
    <row r="291" spans="1:7">
      <c r="A291" s="569"/>
      <c r="B291" s="570"/>
      <c r="C291" s="571"/>
      <c r="D291" s="572"/>
      <c r="G291" s="574"/>
    </row>
    <row r="292" spans="1:7">
      <c r="A292" s="569"/>
      <c r="B292" s="626" t="s">
        <v>728</v>
      </c>
      <c r="C292" s="597"/>
      <c r="D292" s="572"/>
      <c r="G292" s="574"/>
    </row>
    <row r="293" spans="1:7">
      <c r="A293" s="569"/>
      <c r="B293" s="570"/>
      <c r="C293" s="571"/>
      <c r="D293" s="572"/>
      <c r="G293" s="574"/>
    </row>
    <row r="294" spans="1:7" ht="63.75">
      <c r="A294" s="569"/>
      <c r="B294" s="579" t="s">
        <v>729</v>
      </c>
      <c r="C294" s="571"/>
      <c r="D294" s="572"/>
      <c r="G294" s="574"/>
    </row>
    <row r="295" spans="1:7" ht="51">
      <c r="A295" s="569"/>
      <c r="B295" s="579" t="s">
        <v>730</v>
      </c>
      <c r="C295" s="571"/>
      <c r="D295" s="572"/>
      <c r="G295" s="574"/>
    </row>
    <row r="296" spans="1:7" ht="38.25">
      <c r="A296" s="569"/>
      <c r="B296" s="578" t="s">
        <v>731</v>
      </c>
      <c r="C296" s="571"/>
      <c r="D296" s="572"/>
      <c r="G296" s="574"/>
    </row>
    <row r="297" spans="1:7" ht="38.25">
      <c r="A297" s="569"/>
      <c r="B297" s="578" t="s">
        <v>732</v>
      </c>
      <c r="C297" s="571"/>
      <c r="D297" s="572"/>
      <c r="G297" s="574"/>
    </row>
    <row r="298" spans="1:7" ht="25.5">
      <c r="A298" s="569"/>
      <c r="B298" s="579" t="s">
        <v>733</v>
      </c>
      <c r="C298" s="571"/>
      <c r="D298" s="572"/>
      <c r="G298" s="574"/>
    </row>
    <row r="299" spans="1:7" ht="25.5">
      <c r="A299" s="569"/>
      <c r="B299" s="579" t="s">
        <v>713</v>
      </c>
      <c r="C299" s="571"/>
      <c r="D299" s="572"/>
      <c r="G299" s="574"/>
    </row>
    <row r="300" spans="1:7">
      <c r="A300" s="569"/>
      <c r="B300" s="579"/>
      <c r="C300" s="571"/>
      <c r="D300" s="572"/>
      <c r="G300" s="574"/>
    </row>
    <row r="301" spans="1:7">
      <c r="A301" s="569"/>
      <c r="B301" s="626" t="s">
        <v>734</v>
      </c>
      <c r="C301" s="597"/>
      <c r="D301" s="572"/>
      <c r="G301" s="574"/>
    </row>
    <row r="302" spans="1:7">
      <c r="A302" s="569"/>
      <c r="B302" s="570"/>
      <c r="C302" s="571"/>
      <c r="D302" s="572"/>
      <c r="G302" s="574"/>
    </row>
    <row r="303" spans="1:7" ht="89.25">
      <c r="A303" s="602">
        <v>7.01</v>
      </c>
      <c r="B303" s="578" t="s">
        <v>735</v>
      </c>
      <c r="C303" s="571"/>
      <c r="D303" s="572"/>
      <c r="G303" s="574"/>
    </row>
    <row r="304" spans="1:7" ht="63.75">
      <c r="A304" s="569"/>
      <c r="B304" s="570" t="s">
        <v>736</v>
      </c>
      <c r="C304" s="571"/>
      <c r="D304" s="572"/>
      <c r="G304" s="574"/>
    </row>
    <row r="305" spans="1:7" ht="89.25">
      <c r="A305" s="633"/>
      <c r="B305" s="578" t="s">
        <v>737</v>
      </c>
      <c r="C305" s="618"/>
      <c r="D305" s="621"/>
      <c r="E305" s="622"/>
      <c r="F305" s="623"/>
      <c r="G305" s="574"/>
    </row>
    <row r="306" spans="1:7" ht="38.25">
      <c r="A306" s="633"/>
      <c r="B306" s="656" t="s">
        <v>738</v>
      </c>
      <c r="C306" s="618"/>
      <c r="D306" s="621"/>
      <c r="E306" s="622"/>
      <c r="F306" s="623"/>
      <c r="G306" s="574"/>
    </row>
    <row r="307" spans="1:7">
      <c r="A307" s="651" t="s">
        <v>718</v>
      </c>
      <c r="B307" s="652">
        <f>+B277</f>
        <v>56.29</v>
      </c>
      <c r="C307" s="571"/>
      <c r="D307" s="572"/>
      <c r="G307" s="574"/>
    </row>
    <row r="308" spans="1:7">
      <c r="A308" s="651" t="s">
        <v>719</v>
      </c>
      <c r="B308" s="652">
        <v>65.12</v>
      </c>
      <c r="C308" s="571"/>
      <c r="D308" s="572"/>
      <c r="G308" s="574"/>
    </row>
    <row r="309" spans="1:7">
      <c r="A309" s="653" t="s">
        <v>739</v>
      </c>
      <c r="B309" s="654">
        <v>48</v>
      </c>
      <c r="C309" s="604"/>
      <c r="D309" s="572"/>
      <c r="G309" s="574"/>
    </row>
    <row r="310" spans="1:7">
      <c r="A310" s="633"/>
      <c r="B310" s="603">
        <f>SUM(B307:B309)</f>
        <v>169.41</v>
      </c>
      <c r="C310" s="604" t="s">
        <v>619</v>
      </c>
      <c r="D310" s="605" t="s">
        <v>605</v>
      </c>
      <c r="E310" s="606">
        <v>0</v>
      </c>
      <c r="F310" s="607" t="s">
        <v>606</v>
      </c>
      <c r="G310" s="608">
        <f>B310*E310</f>
        <v>0</v>
      </c>
    </row>
    <row r="311" spans="1:7">
      <c r="A311" s="633"/>
      <c r="B311" s="656"/>
      <c r="C311" s="618"/>
      <c r="D311" s="621"/>
      <c r="E311" s="622"/>
      <c r="F311" s="623"/>
      <c r="G311" s="574"/>
    </row>
    <row r="312" spans="1:7" ht="89.25">
      <c r="A312" s="602">
        <v>7.02</v>
      </c>
      <c r="B312" s="657" t="s">
        <v>740</v>
      </c>
      <c r="C312" s="571"/>
      <c r="D312" s="572"/>
      <c r="G312" s="574"/>
    </row>
    <row r="313" spans="1:7">
      <c r="A313" s="633"/>
      <c r="B313" s="603">
        <v>38.5</v>
      </c>
      <c r="C313" s="604" t="s">
        <v>621</v>
      </c>
      <c r="D313" s="605" t="s">
        <v>605</v>
      </c>
      <c r="E313" s="658">
        <v>0</v>
      </c>
      <c r="F313" s="607" t="s">
        <v>606</v>
      </c>
      <c r="G313" s="608">
        <f>B313*E313</f>
        <v>0</v>
      </c>
    </row>
    <row r="314" spans="1:7">
      <c r="A314" s="628"/>
      <c r="B314" s="629"/>
      <c r="C314" s="618"/>
      <c r="D314" s="621"/>
      <c r="E314" s="622"/>
      <c r="F314" s="623"/>
      <c r="G314" s="574"/>
    </row>
    <row r="315" spans="1:7" ht="63.75">
      <c r="A315" s="602">
        <v>7.03</v>
      </c>
      <c r="B315" s="627" t="s">
        <v>741</v>
      </c>
      <c r="C315" s="571"/>
      <c r="D315" s="572"/>
      <c r="G315" s="574"/>
    </row>
    <row r="316" spans="1:7" ht="51">
      <c r="A316" s="633"/>
      <c r="B316" s="656" t="s">
        <v>742</v>
      </c>
      <c r="C316" s="618"/>
      <c r="D316" s="621"/>
      <c r="E316" s="622"/>
      <c r="F316" s="623"/>
      <c r="G316" s="574"/>
    </row>
    <row r="317" spans="1:7">
      <c r="A317" s="633"/>
      <c r="B317" s="603">
        <v>8.5</v>
      </c>
      <c r="C317" s="604" t="s">
        <v>619</v>
      </c>
      <c r="D317" s="605" t="s">
        <v>605</v>
      </c>
      <c r="E317" s="606">
        <v>0</v>
      </c>
      <c r="F317" s="607" t="s">
        <v>606</v>
      </c>
      <c r="G317" s="608">
        <f>B317*E317</f>
        <v>0</v>
      </c>
    </row>
    <row r="318" spans="1:7">
      <c r="A318" s="628"/>
      <c r="B318" s="629"/>
      <c r="C318" s="618"/>
      <c r="D318" s="621"/>
      <c r="E318" s="622"/>
      <c r="F318" s="623"/>
      <c r="G318" s="574"/>
    </row>
    <row r="319" spans="1:7" ht="25.5">
      <c r="A319" s="628"/>
      <c r="B319" s="657" t="s">
        <v>743</v>
      </c>
      <c r="C319" s="618"/>
      <c r="D319" s="621"/>
      <c r="E319" s="622"/>
      <c r="F319" s="623"/>
      <c r="G319" s="574"/>
    </row>
    <row r="320" spans="1:7">
      <c r="A320" s="628"/>
      <c r="B320" s="603">
        <v>2.2000000000000002</v>
      </c>
      <c r="C320" s="604" t="s">
        <v>619</v>
      </c>
      <c r="D320" s="605" t="s">
        <v>605</v>
      </c>
      <c r="E320" s="606">
        <v>0</v>
      </c>
      <c r="F320" s="607" t="s">
        <v>606</v>
      </c>
      <c r="G320" s="608">
        <f>B320*E320</f>
        <v>0</v>
      </c>
    </row>
    <row r="321" spans="1:7">
      <c r="A321" s="628"/>
      <c r="B321" s="629"/>
      <c r="C321" s="618"/>
      <c r="D321" s="621"/>
      <c r="E321" s="622"/>
      <c r="F321" s="623"/>
      <c r="G321" s="574"/>
    </row>
    <row r="322" spans="1:7" ht="38.25">
      <c r="A322" s="602">
        <v>7.04</v>
      </c>
      <c r="B322" s="657" t="s">
        <v>744</v>
      </c>
      <c r="C322" s="571"/>
      <c r="D322" s="572"/>
      <c r="G322" s="574"/>
    </row>
    <row r="323" spans="1:7" ht="25.5">
      <c r="A323" s="602"/>
      <c r="B323" s="657" t="s">
        <v>745</v>
      </c>
      <c r="C323" s="571"/>
      <c r="D323" s="572"/>
      <c r="G323" s="574"/>
    </row>
    <row r="324" spans="1:7">
      <c r="A324" s="633"/>
      <c r="B324" s="603">
        <v>281.8</v>
      </c>
      <c r="C324" s="604" t="s">
        <v>619</v>
      </c>
      <c r="D324" s="605" t="s">
        <v>605</v>
      </c>
      <c r="E324" s="658">
        <v>0</v>
      </c>
      <c r="F324" s="607" t="s">
        <v>606</v>
      </c>
      <c r="G324" s="608">
        <f>B324*E324</f>
        <v>0</v>
      </c>
    </row>
    <row r="325" spans="1:7">
      <c r="A325" s="633"/>
      <c r="B325" s="652"/>
      <c r="C325" s="571"/>
      <c r="D325" s="572"/>
      <c r="G325" s="574"/>
    </row>
    <row r="326" spans="1:7" ht="25.5">
      <c r="A326" s="602">
        <v>7.05</v>
      </c>
      <c r="B326" s="578" t="s">
        <v>746</v>
      </c>
      <c r="C326" s="571"/>
      <c r="D326" s="572"/>
      <c r="G326" s="574"/>
    </row>
    <row r="327" spans="1:7" ht="25.5">
      <c r="A327" s="602"/>
      <c r="B327" s="659" t="s">
        <v>747</v>
      </c>
      <c r="C327" s="571"/>
      <c r="D327" s="572"/>
      <c r="G327" s="574"/>
    </row>
    <row r="328" spans="1:7">
      <c r="A328" s="633"/>
      <c r="B328" s="603">
        <f>B324</f>
        <v>281.8</v>
      </c>
      <c r="C328" s="604" t="s">
        <v>619</v>
      </c>
      <c r="D328" s="605" t="s">
        <v>605</v>
      </c>
      <c r="E328" s="658">
        <v>0</v>
      </c>
      <c r="F328" s="607" t="s">
        <v>606</v>
      </c>
      <c r="G328" s="608">
        <f>B328*E328</f>
        <v>0</v>
      </c>
    </row>
    <row r="329" spans="1:7">
      <c r="A329" s="633"/>
      <c r="B329" s="652"/>
      <c r="C329" s="571"/>
      <c r="D329" s="572"/>
      <c r="G329" s="574"/>
    </row>
    <row r="330" spans="1:7" s="588" customFormat="1">
      <c r="A330" s="609">
        <v>7</v>
      </c>
      <c r="B330" s="610" t="s">
        <v>748</v>
      </c>
      <c r="C330" s="611"/>
      <c r="D330" s="611"/>
      <c r="E330" s="612"/>
      <c r="F330" s="613"/>
      <c r="G330" s="608">
        <f>SUM(G303:G329)</f>
        <v>0</v>
      </c>
    </row>
    <row r="331" spans="1:7">
      <c r="A331" s="633"/>
      <c r="B331" s="603"/>
      <c r="C331" s="571"/>
      <c r="D331" s="572"/>
      <c r="G331" s="574"/>
    </row>
    <row r="332" spans="1:7">
      <c r="A332" s="633"/>
      <c r="B332" s="603"/>
      <c r="C332" s="571"/>
      <c r="D332" s="572"/>
      <c r="G332" s="574"/>
    </row>
    <row r="333" spans="1:7">
      <c r="A333" s="589">
        <v>8</v>
      </c>
      <c r="B333" s="590" t="s">
        <v>749</v>
      </c>
      <c r="C333" s="591"/>
      <c r="D333" s="592"/>
      <c r="E333" s="593"/>
      <c r="F333" s="594"/>
      <c r="G333" s="595"/>
    </row>
    <row r="334" spans="1:7">
      <c r="A334" s="633"/>
      <c r="B334" s="603"/>
      <c r="C334" s="618"/>
      <c r="D334" s="621"/>
      <c r="E334" s="622"/>
      <c r="F334" s="623"/>
      <c r="G334" s="574"/>
    </row>
    <row r="335" spans="1:7">
      <c r="A335" s="614"/>
      <c r="B335" s="626" t="s">
        <v>750</v>
      </c>
      <c r="C335" s="636"/>
      <c r="D335" s="636"/>
      <c r="E335" s="638"/>
      <c r="F335" s="623"/>
      <c r="G335" s="574"/>
    </row>
    <row r="336" spans="1:7">
      <c r="A336" s="614"/>
      <c r="B336" s="632"/>
      <c r="C336" s="636"/>
      <c r="D336" s="636"/>
      <c r="E336" s="638"/>
      <c r="F336" s="623"/>
      <c r="G336" s="574"/>
    </row>
    <row r="337" spans="1:7" ht="102">
      <c r="A337" s="614"/>
      <c r="B337" s="635" t="s">
        <v>751</v>
      </c>
      <c r="C337" s="636"/>
      <c r="D337" s="636"/>
      <c r="E337" s="638"/>
      <c r="F337" s="623"/>
      <c r="G337" s="574"/>
    </row>
    <row r="338" spans="1:7" ht="51">
      <c r="A338" s="614"/>
      <c r="B338" s="578" t="s">
        <v>752</v>
      </c>
      <c r="C338" s="660"/>
      <c r="D338" s="660"/>
      <c r="E338" s="638"/>
      <c r="F338" s="623"/>
      <c r="G338" s="574"/>
    </row>
    <row r="339" spans="1:7" ht="51">
      <c r="A339" s="614"/>
      <c r="B339" s="570" t="s">
        <v>632</v>
      </c>
      <c r="C339" s="660"/>
      <c r="D339" s="660"/>
      <c r="E339" s="638"/>
      <c r="F339" s="623"/>
      <c r="G339" s="574"/>
    </row>
    <row r="340" spans="1:7" ht="25.5">
      <c r="A340" s="614"/>
      <c r="B340" s="661" t="s">
        <v>710</v>
      </c>
      <c r="C340" s="660"/>
      <c r="D340" s="660"/>
      <c r="E340" s="638"/>
      <c r="F340" s="623"/>
      <c r="G340" s="574"/>
    </row>
    <row r="341" spans="1:7">
      <c r="A341" s="614"/>
      <c r="B341" s="661" t="s">
        <v>711</v>
      </c>
      <c r="C341" s="660"/>
      <c r="D341" s="660"/>
      <c r="E341" s="638"/>
      <c r="F341" s="623"/>
      <c r="G341" s="574"/>
    </row>
    <row r="342" spans="1:7" ht="25.5">
      <c r="A342" s="614"/>
      <c r="B342" s="661" t="s">
        <v>713</v>
      </c>
      <c r="C342" s="660"/>
      <c r="D342" s="660"/>
      <c r="E342" s="638"/>
      <c r="F342" s="623"/>
      <c r="G342" s="574"/>
    </row>
    <row r="343" spans="1:7">
      <c r="A343" s="614"/>
      <c r="B343" s="632"/>
      <c r="C343" s="636"/>
      <c r="D343" s="636"/>
      <c r="E343" s="638"/>
      <c r="F343" s="623"/>
      <c r="G343" s="574"/>
    </row>
    <row r="344" spans="1:7">
      <c r="A344" s="614"/>
      <c r="B344" s="626" t="s">
        <v>753</v>
      </c>
      <c r="C344" s="636"/>
      <c r="D344" s="636"/>
      <c r="E344" s="638"/>
      <c r="F344" s="623"/>
      <c r="G344" s="574"/>
    </row>
    <row r="345" spans="1:7">
      <c r="A345" s="614"/>
      <c r="B345" s="632"/>
      <c r="C345" s="636"/>
      <c r="D345" s="636"/>
      <c r="E345" s="638"/>
      <c r="F345" s="623"/>
      <c r="G345" s="574"/>
    </row>
    <row r="346" spans="1:7" ht="51">
      <c r="A346" s="602">
        <v>8.01</v>
      </c>
      <c r="B346" s="635" t="s">
        <v>754</v>
      </c>
      <c r="C346" s="571"/>
      <c r="D346" s="572"/>
      <c r="G346" s="574"/>
    </row>
    <row r="347" spans="1:7" ht="102">
      <c r="A347" s="602"/>
      <c r="B347" s="635" t="s">
        <v>755</v>
      </c>
      <c r="C347" s="571"/>
      <c r="D347" s="572"/>
      <c r="G347" s="574"/>
    </row>
    <row r="348" spans="1:7">
      <c r="A348" s="633"/>
      <c r="B348" s="603">
        <f>+B328</f>
        <v>281.8</v>
      </c>
      <c r="C348" s="604" t="s">
        <v>619</v>
      </c>
      <c r="D348" s="605" t="s">
        <v>605</v>
      </c>
      <c r="E348" s="606">
        <v>0</v>
      </c>
      <c r="F348" s="607" t="s">
        <v>606</v>
      </c>
      <c r="G348" s="608">
        <f>B348*E348</f>
        <v>0</v>
      </c>
    </row>
    <row r="349" spans="1:7">
      <c r="A349" s="633"/>
      <c r="B349" s="603"/>
      <c r="C349" s="571"/>
      <c r="D349" s="572"/>
      <c r="G349" s="574"/>
    </row>
    <row r="350" spans="1:7">
      <c r="A350" s="609">
        <v>8</v>
      </c>
      <c r="B350" s="610" t="s">
        <v>756</v>
      </c>
      <c r="C350" s="611"/>
      <c r="D350" s="611"/>
      <c r="E350" s="612"/>
      <c r="F350" s="613"/>
      <c r="G350" s="608">
        <f>SUM(G348:G349)</f>
        <v>0</v>
      </c>
    </row>
    <row r="351" spans="1:7">
      <c r="A351" s="633"/>
      <c r="B351" s="603"/>
      <c r="C351" s="571"/>
      <c r="D351" s="572"/>
      <c r="G351" s="574"/>
    </row>
    <row r="352" spans="1:7">
      <c r="A352" s="633"/>
      <c r="B352" s="603"/>
      <c r="C352" s="571"/>
      <c r="D352" s="572"/>
      <c r="G352" s="574"/>
    </row>
    <row r="353" spans="1:7">
      <c r="A353" s="589">
        <v>9</v>
      </c>
      <c r="B353" s="590" t="s">
        <v>757</v>
      </c>
      <c r="C353" s="591"/>
      <c r="D353" s="592"/>
      <c r="E353" s="593"/>
      <c r="F353" s="594"/>
      <c r="G353" s="595"/>
    </row>
    <row r="354" spans="1:7">
      <c r="A354" s="633"/>
      <c r="B354" s="603"/>
      <c r="C354" s="618"/>
      <c r="D354" s="621"/>
      <c r="E354" s="622"/>
      <c r="F354" s="623"/>
      <c r="G354" s="574"/>
    </row>
    <row r="355" spans="1:7">
      <c r="A355" s="614"/>
      <c r="B355" s="626" t="s">
        <v>758</v>
      </c>
      <c r="C355" s="636"/>
      <c r="D355" s="636"/>
      <c r="E355" s="638"/>
      <c r="F355" s="623"/>
      <c r="G355" s="574"/>
    </row>
    <row r="356" spans="1:7">
      <c r="A356" s="614"/>
      <c r="B356" s="632"/>
      <c r="C356" s="636"/>
      <c r="D356" s="636"/>
      <c r="E356" s="638"/>
      <c r="F356" s="623"/>
      <c r="G356" s="574"/>
    </row>
    <row r="357" spans="1:7" ht="51">
      <c r="A357" s="614"/>
      <c r="B357" s="661" t="s">
        <v>759</v>
      </c>
      <c r="C357" s="660"/>
      <c r="D357" s="660"/>
      <c r="E357" s="638"/>
      <c r="F357" s="623"/>
      <c r="G357" s="574"/>
    </row>
    <row r="358" spans="1:7" ht="63.75">
      <c r="A358" s="614"/>
      <c r="B358" s="661" t="s">
        <v>760</v>
      </c>
      <c r="C358" s="660"/>
      <c r="D358" s="660"/>
      <c r="E358" s="638"/>
      <c r="F358" s="623"/>
      <c r="G358" s="574"/>
    </row>
    <row r="359" spans="1:7" ht="76.5">
      <c r="A359" s="614"/>
      <c r="B359" s="570" t="s">
        <v>761</v>
      </c>
      <c r="C359" s="660"/>
      <c r="D359" s="660"/>
      <c r="E359" s="638"/>
      <c r="F359" s="623"/>
      <c r="G359" s="574"/>
    </row>
    <row r="360" spans="1:7" ht="38.25">
      <c r="A360" s="614"/>
      <c r="B360" s="661" t="s">
        <v>762</v>
      </c>
      <c r="C360" s="660"/>
      <c r="D360" s="660"/>
      <c r="E360" s="638"/>
      <c r="F360" s="623"/>
      <c r="G360" s="574"/>
    </row>
    <row r="361" spans="1:7" ht="25.5">
      <c r="A361" s="614"/>
      <c r="B361" s="661" t="s">
        <v>763</v>
      </c>
      <c r="C361" s="660"/>
      <c r="D361" s="660"/>
      <c r="E361" s="638"/>
      <c r="F361" s="623"/>
      <c r="G361" s="574"/>
    </row>
    <row r="362" spans="1:7" ht="25.5">
      <c r="A362" s="614"/>
      <c r="B362" s="661" t="s">
        <v>764</v>
      </c>
      <c r="C362" s="660"/>
      <c r="D362" s="660"/>
      <c r="E362" s="638"/>
      <c r="F362" s="623"/>
      <c r="G362" s="574"/>
    </row>
    <row r="363" spans="1:7" ht="27">
      <c r="A363" s="614"/>
      <c r="B363" s="661" t="s">
        <v>765</v>
      </c>
      <c r="C363" s="660"/>
      <c r="D363" s="660"/>
      <c r="E363" s="638"/>
      <c r="F363" s="623"/>
      <c r="G363" s="574"/>
    </row>
    <row r="364" spans="1:7">
      <c r="A364" s="614"/>
      <c r="B364" s="632"/>
      <c r="C364" s="636"/>
      <c r="D364" s="636"/>
      <c r="E364" s="638"/>
      <c r="F364" s="623"/>
      <c r="G364" s="574"/>
    </row>
    <row r="365" spans="1:7">
      <c r="A365" s="614"/>
      <c r="B365" s="626" t="s">
        <v>766</v>
      </c>
      <c r="C365" s="636"/>
      <c r="D365" s="636"/>
      <c r="E365" s="638"/>
      <c r="F365" s="623"/>
      <c r="G365" s="574"/>
    </row>
    <row r="366" spans="1:7">
      <c r="A366" s="614"/>
      <c r="B366" s="632"/>
      <c r="C366" s="636"/>
      <c r="D366" s="636"/>
      <c r="E366" s="638"/>
      <c r="F366" s="623"/>
      <c r="G366" s="574"/>
    </row>
    <row r="367" spans="1:7" ht="165.75">
      <c r="A367" s="602">
        <v>9.01</v>
      </c>
      <c r="B367" s="635" t="s">
        <v>767</v>
      </c>
      <c r="C367" s="571"/>
      <c r="D367" s="572"/>
      <c r="G367" s="574"/>
    </row>
    <row r="368" spans="1:7">
      <c r="A368" s="633"/>
      <c r="B368" s="603">
        <f>+B348</f>
        <v>281.8</v>
      </c>
      <c r="C368" s="604" t="s">
        <v>619</v>
      </c>
      <c r="D368" s="605" t="s">
        <v>605</v>
      </c>
      <c r="E368" s="606">
        <v>0</v>
      </c>
      <c r="F368" s="607" t="s">
        <v>606</v>
      </c>
      <c r="G368" s="608">
        <f>B368*E368</f>
        <v>0</v>
      </c>
    </row>
    <row r="369" spans="1:7">
      <c r="A369" s="633"/>
      <c r="B369" s="603"/>
      <c r="C369" s="618"/>
      <c r="D369" s="621"/>
      <c r="E369" s="622"/>
      <c r="F369" s="623"/>
      <c r="G369" s="574"/>
    </row>
    <row r="370" spans="1:7">
      <c r="A370" s="609">
        <v>9</v>
      </c>
      <c r="B370" s="610" t="s">
        <v>768</v>
      </c>
      <c r="C370" s="611"/>
      <c r="D370" s="611"/>
      <c r="E370" s="612"/>
      <c r="F370" s="613"/>
      <c r="G370" s="608">
        <f>SUM(G367:G369)</f>
        <v>0</v>
      </c>
    </row>
    <row r="371" spans="1:7">
      <c r="A371" s="633"/>
      <c r="B371" s="603"/>
      <c r="C371" s="571"/>
      <c r="D371" s="572"/>
      <c r="G371" s="574"/>
    </row>
    <row r="372" spans="1:7">
      <c r="A372" s="609" t="s">
        <v>769</v>
      </c>
      <c r="B372" s="662" t="s">
        <v>770</v>
      </c>
      <c r="C372" s="604"/>
      <c r="D372" s="605"/>
      <c r="E372" s="606"/>
      <c r="F372" s="607"/>
      <c r="G372" s="608">
        <f>G59+G90+G128+G215+G232+G287+G330+G350+G370</f>
        <v>0</v>
      </c>
    </row>
    <row r="373" spans="1:7">
      <c r="A373" s="569"/>
      <c r="B373" s="570"/>
      <c r="C373" s="571"/>
      <c r="D373" s="572"/>
      <c r="G373" s="574"/>
    </row>
    <row r="374" spans="1:7">
      <c r="A374" s="569"/>
      <c r="B374" s="570"/>
      <c r="C374" s="571"/>
      <c r="D374" s="572"/>
      <c r="G374" s="574"/>
    </row>
    <row r="375" spans="1:7" s="588" customFormat="1" ht="13.5" thickBot="1">
      <c r="A375" s="663" t="s">
        <v>388</v>
      </c>
      <c r="B375" s="664" t="s">
        <v>771</v>
      </c>
      <c r="C375" s="665"/>
      <c r="D375" s="666"/>
      <c r="E375" s="667"/>
      <c r="F375" s="668"/>
      <c r="G375" s="669"/>
    </row>
    <row r="376" spans="1:7">
      <c r="A376" s="569"/>
      <c r="B376" s="570"/>
      <c r="C376" s="571"/>
      <c r="D376" s="572"/>
      <c r="G376" s="574"/>
    </row>
    <row r="377" spans="1:7">
      <c r="A377" s="569"/>
      <c r="B377" s="570"/>
      <c r="C377" s="571"/>
      <c r="D377" s="572"/>
      <c r="G377" s="574"/>
    </row>
    <row r="378" spans="1:7" s="588" customFormat="1">
      <c r="A378" s="589">
        <v>10</v>
      </c>
      <c r="B378" s="590" t="s">
        <v>772</v>
      </c>
      <c r="C378" s="591"/>
      <c r="D378" s="592"/>
      <c r="E378" s="593"/>
      <c r="F378" s="594"/>
      <c r="G378" s="595"/>
    </row>
    <row r="379" spans="1:7">
      <c r="A379" s="569"/>
      <c r="B379" s="570"/>
      <c r="C379" s="571"/>
      <c r="D379" s="572"/>
      <c r="G379" s="574"/>
    </row>
    <row r="380" spans="1:7">
      <c r="A380" s="569"/>
      <c r="B380" s="626" t="s">
        <v>773</v>
      </c>
      <c r="C380" s="597"/>
      <c r="D380" s="572"/>
      <c r="G380" s="574"/>
    </row>
    <row r="381" spans="1:7">
      <c r="A381" s="569"/>
      <c r="B381" s="570"/>
      <c r="C381" s="571"/>
      <c r="D381" s="572"/>
      <c r="G381" s="574"/>
    </row>
    <row r="382" spans="1:7" ht="51">
      <c r="A382" s="569"/>
      <c r="B382" s="570" t="s">
        <v>774</v>
      </c>
      <c r="C382" s="571"/>
      <c r="D382" s="572"/>
      <c r="G382" s="574"/>
    </row>
    <row r="383" spans="1:7" ht="51">
      <c r="A383" s="569"/>
      <c r="B383" s="578" t="s">
        <v>775</v>
      </c>
      <c r="C383" s="571"/>
      <c r="D383" s="572"/>
      <c r="G383" s="574"/>
    </row>
    <row r="384" spans="1:7" ht="38.25">
      <c r="A384" s="569"/>
      <c r="B384" s="578" t="s">
        <v>776</v>
      </c>
      <c r="C384" s="571"/>
      <c r="D384" s="572"/>
      <c r="G384" s="574"/>
    </row>
    <row r="385" spans="1:7" ht="38.25">
      <c r="A385" s="569"/>
      <c r="B385" s="578" t="s">
        <v>777</v>
      </c>
      <c r="C385" s="571"/>
      <c r="D385" s="572"/>
      <c r="G385" s="574"/>
    </row>
    <row r="386" spans="1:7" ht="38.25">
      <c r="A386" s="569"/>
      <c r="B386" s="578" t="s">
        <v>778</v>
      </c>
      <c r="C386" s="571"/>
      <c r="D386" s="572"/>
      <c r="G386" s="574"/>
    </row>
    <row r="387" spans="1:7">
      <c r="A387" s="569"/>
      <c r="B387" s="579" t="s">
        <v>711</v>
      </c>
      <c r="C387" s="571"/>
      <c r="D387" s="572"/>
      <c r="G387" s="574"/>
    </row>
    <row r="388" spans="1:7" ht="25.5">
      <c r="A388" s="569"/>
      <c r="B388" s="579" t="s">
        <v>713</v>
      </c>
      <c r="C388" s="571"/>
      <c r="D388" s="572"/>
      <c r="G388" s="574"/>
    </row>
    <row r="389" spans="1:7" ht="255">
      <c r="A389" s="569"/>
      <c r="B389" s="579" t="s">
        <v>779</v>
      </c>
      <c r="C389" s="571"/>
      <c r="D389" s="572"/>
      <c r="G389" s="574"/>
    </row>
    <row r="390" spans="1:7">
      <c r="A390" s="569"/>
      <c r="B390" s="570"/>
      <c r="C390" s="571"/>
      <c r="D390" s="572"/>
      <c r="G390" s="574"/>
    </row>
    <row r="391" spans="1:7">
      <c r="A391" s="569"/>
      <c r="B391" s="626" t="s">
        <v>780</v>
      </c>
      <c r="C391" s="670"/>
      <c r="D391" s="572"/>
      <c r="G391" s="574"/>
    </row>
    <row r="392" spans="1:7">
      <c r="A392" s="569"/>
      <c r="B392" s="570"/>
      <c r="C392" s="571"/>
      <c r="D392" s="572"/>
      <c r="G392" s="574"/>
    </row>
    <row r="393" spans="1:7" ht="114.75">
      <c r="A393" s="602">
        <v>10.01</v>
      </c>
      <c r="B393" s="578" t="s">
        <v>781</v>
      </c>
      <c r="C393" s="571"/>
      <c r="D393" s="572"/>
      <c r="G393" s="574"/>
    </row>
    <row r="394" spans="1:7">
      <c r="A394" s="569"/>
      <c r="B394" s="603">
        <v>72</v>
      </c>
      <c r="C394" s="604" t="s">
        <v>621</v>
      </c>
      <c r="D394" s="605" t="s">
        <v>605</v>
      </c>
      <c r="E394" s="606">
        <v>0</v>
      </c>
      <c r="F394" s="607" t="s">
        <v>606</v>
      </c>
      <c r="G394" s="608">
        <f>B394*E394</f>
        <v>0</v>
      </c>
    </row>
    <row r="395" spans="1:7">
      <c r="A395" s="569"/>
      <c r="B395" s="603"/>
      <c r="C395" s="618"/>
      <c r="D395" s="621"/>
      <c r="E395" s="622"/>
      <c r="F395" s="623"/>
      <c r="G395" s="574"/>
    </row>
    <row r="396" spans="1:7" ht="114.75">
      <c r="A396" s="602">
        <v>10.02</v>
      </c>
      <c r="B396" s="578" t="s">
        <v>782</v>
      </c>
      <c r="C396" s="571"/>
      <c r="D396" s="572"/>
      <c r="G396" s="574"/>
    </row>
    <row r="397" spans="1:7">
      <c r="A397" s="569"/>
      <c r="B397" s="603">
        <v>65.680000000000007</v>
      </c>
      <c r="C397" s="604" t="s">
        <v>621</v>
      </c>
      <c r="D397" s="605" t="s">
        <v>605</v>
      </c>
      <c r="E397" s="606">
        <v>0</v>
      </c>
      <c r="F397" s="607" t="s">
        <v>606</v>
      </c>
      <c r="G397" s="608">
        <f>B397*E397</f>
        <v>0</v>
      </c>
    </row>
    <row r="398" spans="1:7">
      <c r="A398" s="569"/>
      <c r="B398" s="603"/>
      <c r="C398" s="618"/>
      <c r="D398" s="621"/>
      <c r="E398" s="622"/>
      <c r="F398" s="623"/>
      <c r="G398" s="574"/>
    </row>
    <row r="399" spans="1:7" ht="102">
      <c r="A399" s="569">
        <v>10.029999999999999</v>
      </c>
      <c r="B399" s="578" t="s">
        <v>783</v>
      </c>
      <c r="C399" s="618"/>
      <c r="D399" s="621"/>
      <c r="E399" s="622"/>
      <c r="F399" s="623"/>
      <c r="G399" s="574"/>
    </row>
    <row r="400" spans="1:7">
      <c r="A400" s="569"/>
      <c r="B400" s="603">
        <v>10.66</v>
      </c>
      <c r="C400" s="604" t="s">
        <v>621</v>
      </c>
      <c r="D400" s="605" t="s">
        <v>605</v>
      </c>
      <c r="E400" s="606">
        <v>0</v>
      </c>
      <c r="F400" s="607" t="s">
        <v>606</v>
      </c>
      <c r="G400" s="608">
        <f>B400*E400</f>
        <v>0</v>
      </c>
    </row>
    <row r="401" spans="1:7">
      <c r="A401" s="569"/>
      <c r="B401" s="603"/>
      <c r="C401" s="618"/>
      <c r="D401" s="621"/>
      <c r="E401" s="622"/>
      <c r="F401" s="623"/>
      <c r="G401" s="574"/>
    </row>
    <row r="402" spans="1:7" ht="102">
      <c r="A402" s="569">
        <v>10.039999999999999</v>
      </c>
      <c r="B402" s="578" t="s">
        <v>784</v>
      </c>
      <c r="C402" s="618"/>
      <c r="D402" s="621"/>
      <c r="E402" s="622"/>
      <c r="F402" s="623"/>
      <c r="G402" s="574"/>
    </row>
    <row r="403" spans="1:7">
      <c r="A403" s="569"/>
      <c r="B403" s="603">
        <v>9.41</v>
      </c>
      <c r="C403" s="604" t="s">
        <v>621</v>
      </c>
      <c r="D403" s="605" t="s">
        <v>605</v>
      </c>
      <c r="E403" s="606">
        <v>0</v>
      </c>
      <c r="F403" s="607" t="s">
        <v>606</v>
      </c>
      <c r="G403" s="608">
        <f>B403*E403</f>
        <v>0</v>
      </c>
    </row>
    <row r="404" spans="1:7">
      <c r="A404" s="569"/>
      <c r="B404" s="603"/>
      <c r="C404" s="618"/>
      <c r="D404" s="621"/>
      <c r="E404" s="622"/>
      <c r="F404" s="623"/>
      <c r="G404" s="574"/>
    </row>
    <row r="405" spans="1:7" ht="63.75">
      <c r="A405" s="602">
        <v>10.050000000000001</v>
      </c>
      <c r="B405" s="578" t="s">
        <v>785</v>
      </c>
      <c r="C405" s="571"/>
      <c r="D405" s="572"/>
      <c r="G405" s="574"/>
    </row>
    <row r="406" spans="1:7">
      <c r="A406" s="569"/>
      <c r="B406" s="603">
        <v>6</v>
      </c>
      <c r="C406" s="604" t="s">
        <v>18</v>
      </c>
      <c r="D406" s="605" t="s">
        <v>605</v>
      </c>
      <c r="E406" s="606">
        <v>0</v>
      </c>
      <c r="F406" s="607" t="s">
        <v>606</v>
      </c>
      <c r="G406" s="608">
        <f>B406*E406</f>
        <v>0</v>
      </c>
    </row>
    <row r="407" spans="1:7">
      <c r="A407" s="569"/>
      <c r="B407" s="603"/>
      <c r="C407" s="618"/>
      <c r="D407" s="621"/>
      <c r="E407" s="622"/>
      <c r="F407" s="623"/>
      <c r="G407" s="574"/>
    </row>
    <row r="408" spans="1:7" s="588" customFormat="1">
      <c r="A408" s="609">
        <v>10</v>
      </c>
      <c r="B408" s="610" t="s">
        <v>786</v>
      </c>
      <c r="C408" s="611"/>
      <c r="D408" s="611"/>
      <c r="E408" s="612"/>
      <c r="F408" s="613"/>
      <c r="G408" s="608">
        <f>SUM(G391:G407)</f>
        <v>0</v>
      </c>
    </row>
    <row r="409" spans="1:7">
      <c r="A409" s="614"/>
      <c r="B409" s="632"/>
      <c r="C409" s="636"/>
      <c r="D409" s="636"/>
      <c r="E409" s="637"/>
      <c r="F409" s="623"/>
      <c r="G409" s="574"/>
    </row>
    <row r="410" spans="1:7">
      <c r="A410" s="614"/>
      <c r="B410" s="632"/>
      <c r="C410" s="636"/>
      <c r="D410" s="636"/>
      <c r="E410" s="637"/>
      <c r="G410" s="574"/>
    </row>
    <row r="411" spans="1:7" s="588" customFormat="1">
      <c r="A411" s="589">
        <v>11</v>
      </c>
      <c r="B411" s="590" t="s">
        <v>787</v>
      </c>
      <c r="C411" s="591"/>
      <c r="D411" s="592"/>
      <c r="E411" s="593"/>
      <c r="F411" s="594"/>
      <c r="G411" s="595"/>
    </row>
    <row r="412" spans="1:7">
      <c r="A412" s="614"/>
      <c r="B412" s="632"/>
      <c r="C412" s="636"/>
      <c r="D412" s="636"/>
      <c r="E412" s="637"/>
      <c r="G412" s="574"/>
    </row>
    <row r="413" spans="1:7">
      <c r="A413" s="614"/>
      <c r="B413" s="578" t="s">
        <v>788</v>
      </c>
      <c r="C413" s="636"/>
      <c r="D413" s="636"/>
      <c r="E413" s="637"/>
      <c r="G413" s="574"/>
    </row>
    <row r="414" spans="1:7" ht="25.5">
      <c r="A414" s="614"/>
      <c r="B414" s="578" t="s">
        <v>789</v>
      </c>
      <c r="C414" s="636"/>
      <c r="D414" s="636"/>
      <c r="E414" s="637"/>
      <c r="G414" s="574"/>
    </row>
    <row r="415" spans="1:7" ht="63.75">
      <c r="A415" s="614"/>
      <c r="B415" s="578" t="s">
        <v>790</v>
      </c>
      <c r="C415" s="636"/>
      <c r="D415" s="636"/>
      <c r="E415" s="637"/>
      <c r="G415" s="574"/>
    </row>
    <row r="416" spans="1:7" ht="38.25">
      <c r="A416" s="614"/>
      <c r="B416" s="627" t="s">
        <v>791</v>
      </c>
      <c r="C416" s="636"/>
      <c r="D416" s="636"/>
      <c r="E416" s="637"/>
      <c r="G416" s="574"/>
    </row>
    <row r="417" spans="1:7">
      <c r="A417" s="614"/>
      <c r="B417" s="632"/>
      <c r="C417" s="636"/>
      <c r="D417" s="636"/>
      <c r="E417" s="637"/>
      <c r="G417" s="574"/>
    </row>
    <row r="418" spans="1:7">
      <c r="A418" s="602"/>
      <c r="B418" s="632" t="s">
        <v>792</v>
      </c>
      <c r="C418" s="636"/>
      <c r="D418" s="636"/>
      <c r="E418" s="637"/>
      <c r="G418" s="574"/>
    </row>
    <row r="419" spans="1:7">
      <c r="A419" s="602">
        <v>11.01</v>
      </c>
      <c r="B419" s="627" t="s">
        <v>793</v>
      </c>
      <c r="C419" s="636"/>
      <c r="D419" s="636"/>
      <c r="E419" s="637"/>
      <c r="G419" s="574"/>
    </row>
    <row r="420" spans="1:7" ht="127.5">
      <c r="A420" s="614"/>
      <c r="B420" s="627" t="s">
        <v>794</v>
      </c>
      <c r="C420" s="636"/>
      <c r="D420" s="636"/>
      <c r="E420" s="637"/>
      <c r="G420" s="574"/>
    </row>
    <row r="421" spans="1:7" ht="89.25">
      <c r="A421" s="614"/>
      <c r="B421" s="627" t="s">
        <v>795</v>
      </c>
      <c r="C421" s="636"/>
      <c r="D421" s="636"/>
      <c r="E421" s="637"/>
      <c r="G421" s="574"/>
    </row>
    <row r="422" spans="1:7">
      <c r="A422" s="614"/>
      <c r="B422" s="627" t="s">
        <v>796</v>
      </c>
      <c r="C422" s="636"/>
      <c r="D422" s="636"/>
      <c r="E422" s="638"/>
      <c r="F422" s="571"/>
      <c r="G422" s="574"/>
    </row>
    <row r="423" spans="1:7">
      <c r="A423" s="614"/>
      <c r="B423" s="627" t="s">
        <v>797</v>
      </c>
      <c r="C423" s="636"/>
      <c r="D423" s="636"/>
      <c r="E423" s="638"/>
      <c r="F423" s="571"/>
      <c r="G423" s="574"/>
    </row>
    <row r="424" spans="1:7">
      <c r="A424" s="569"/>
      <c r="B424" s="603">
        <v>1</v>
      </c>
      <c r="C424" s="604" t="s">
        <v>18</v>
      </c>
      <c r="D424" s="605" t="s">
        <v>605</v>
      </c>
      <c r="E424" s="671">
        <v>0</v>
      </c>
      <c r="F424" s="607" t="s">
        <v>606</v>
      </c>
      <c r="G424" s="608">
        <f>B424*E424</f>
        <v>0</v>
      </c>
    </row>
    <row r="425" spans="1:7">
      <c r="A425" s="569"/>
      <c r="B425" s="603"/>
      <c r="C425" s="618"/>
      <c r="D425" s="621"/>
      <c r="E425" s="672"/>
      <c r="F425" s="623"/>
      <c r="G425" s="574"/>
    </row>
    <row r="426" spans="1:7">
      <c r="A426" s="602">
        <v>11.02</v>
      </c>
      <c r="B426" s="627" t="s">
        <v>793</v>
      </c>
      <c r="C426" s="636"/>
      <c r="D426" s="636"/>
      <c r="E426" s="637"/>
      <c r="G426" s="574"/>
    </row>
    <row r="427" spans="1:7" ht="38.25">
      <c r="A427" s="602"/>
      <c r="B427" s="627" t="s">
        <v>798</v>
      </c>
      <c r="C427" s="636"/>
      <c r="D427" s="636"/>
      <c r="E427" s="637"/>
      <c r="G427" s="574"/>
    </row>
    <row r="428" spans="1:7" ht="229.5">
      <c r="A428" s="602"/>
      <c r="B428" s="627" t="s">
        <v>799</v>
      </c>
      <c r="C428" s="636"/>
      <c r="D428" s="636"/>
      <c r="E428" s="637"/>
      <c r="G428" s="574"/>
    </row>
    <row r="429" spans="1:7" ht="76.5">
      <c r="A429" s="602"/>
      <c r="B429" s="627" t="s">
        <v>800</v>
      </c>
      <c r="C429" s="636"/>
      <c r="D429" s="636"/>
      <c r="E429" s="637"/>
      <c r="G429" s="574"/>
    </row>
    <row r="430" spans="1:7">
      <c r="A430" s="602"/>
      <c r="B430" s="627"/>
      <c r="C430" s="636"/>
      <c r="D430" s="636"/>
      <c r="E430" s="637"/>
      <c r="G430" s="574"/>
    </row>
    <row r="431" spans="1:7">
      <c r="A431" s="602"/>
      <c r="B431" s="627" t="s">
        <v>801</v>
      </c>
      <c r="C431" s="636"/>
      <c r="D431" s="636"/>
      <c r="E431" s="638"/>
      <c r="F431" s="571"/>
      <c r="G431" s="574"/>
    </row>
    <row r="432" spans="1:7">
      <c r="A432" s="602"/>
      <c r="B432" s="627" t="s">
        <v>802</v>
      </c>
      <c r="C432" s="636"/>
      <c r="D432" s="636"/>
      <c r="E432" s="638"/>
      <c r="F432" s="571"/>
      <c r="G432" s="574"/>
    </row>
    <row r="433" spans="1:7">
      <c r="A433" s="602"/>
      <c r="B433" s="603">
        <v>1</v>
      </c>
      <c r="C433" s="604" t="s">
        <v>18</v>
      </c>
      <c r="D433" s="605" t="s">
        <v>605</v>
      </c>
      <c r="E433" s="671">
        <v>0</v>
      </c>
      <c r="F433" s="607" t="s">
        <v>606</v>
      </c>
      <c r="G433" s="608">
        <f>B433*E433</f>
        <v>0</v>
      </c>
    </row>
    <row r="434" spans="1:7">
      <c r="A434" s="602"/>
      <c r="B434" s="627"/>
      <c r="C434" s="636"/>
      <c r="D434" s="636"/>
      <c r="E434" s="637"/>
      <c r="G434" s="574"/>
    </row>
    <row r="435" spans="1:7">
      <c r="A435" s="602"/>
      <c r="B435" s="627" t="s">
        <v>803</v>
      </c>
      <c r="C435" s="636"/>
      <c r="D435" s="636"/>
      <c r="E435" s="638"/>
      <c r="F435" s="571"/>
      <c r="G435" s="574"/>
    </row>
    <row r="436" spans="1:7">
      <c r="A436" s="602"/>
      <c r="B436" s="627" t="s">
        <v>804</v>
      </c>
      <c r="C436" s="636"/>
      <c r="D436" s="636"/>
      <c r="E436" s="638"/>
      <c r="F436" s="571"/>
      <c r="G436" s="574"/>
    </row>
    <row r="437" spans="1:7">
      <c r="A437" s="602"/>
      <c r="B437" s="603">
        <v>2</v>
      </c>
      <c r="C437" s="604" t="s">
        <v>18</v>
      </c>
      <c r="D437" s="605" t="s">
        <v>605</v>
      </c>
      <c r="E437" s="671">
        <v>0</v>
      </c>
      <c r="F437" s="607" t="s">
        <v>606</v>
      </c>
      <c r="G437" s="608">
        <f>B437*E437</f>
        <v>0</v>
      </c>
    </row>
    <row r="438" spans="1:7">
      <c r="A438" s="602"/>
      <c r="B438" s="627"/>
      <c r="C438" s="636"/>
      <c r="D438" s="636"/>
      <c r="E438" s="637"/>
      <c r="G438" s="574"/>
    </row>
    <row r="439" spans="1:7">
      <c r="A439" s="602">
        <v>11.03</v>
      </c>
      <c r="B439" s="627" t="s">
        <v>805</v>
      </c>
      <c r="C439" s="636"/>
      <c r="D439" s="636"/>
      <c r="E439" s="637"/>
      <c r="G439" s="574"/>
    </row>
    <row r="440" spans="1:7" ht="165.75">
      <c r="A440" s="602"/>
      <c r="B440" s="627" t="s">
        <v>806</v>
      </c>
      <c r="C440" s="636"/>
      <c r="D440" s="636"/>
      <c r="E440" s="637"/>
      <c r="G440" s="574"/>
    </row>
    <row r="441" spans="1:7" ht="114.75">
      <c r="A441" s="602"/>
      <c r="B441" s="627" t="s">
        <v>807</v>
      </c>
      <c r="C441" s="636"/>
      <c r="D441" s="636"/>
      <c r="E441" s="637"/>
      <c r="G441" s="574"/>
    </row>
    <row r="442" spans="1:7">
      <c r="A442" s="602"/>
      <c r="B442" s="627"/>
      <c r="C442" s="636"/>
      <c r="D442" s="636"/>
      <c r="E442" s="637"/>
      <c r="G442" s="574"/>
    </row>
    <row r="443" spans="1:7">
      <c r="A443" s="602"/>
      <c r="B443" s="627" t="s">
        <v>808</v>
      </c>
      <c r="C443" s="636"/>
      <c r="D443" s="636"/>
      <c r="E443" s="638"/>
      <c r="F443" s="571"/>
      <c r="G443" s="574"/>
    </row>
    <row r="444" spans="1:7">
      <c r="A444" s="602"/>
      <c r="B444" s="627" t="s">
        <v>804</v>
      </c>
      <c r="C444" s="636"/>
      <c r="D444" s="636"/>
      <c r="E444" s="638"/>
      <c r="F444" s="571"/>
      <c r="G444" s="574"/>
    </row>
    <row r="445" spans="1:7">
      <c r="A445" s="602"/>
      <c r="B445" s="603">
        <v>4</v>
      </c>
      <c r="C445" s="604" t="s">
        <v>18</v>
      </c>
      <c r="D445" s="605" t="s">
        <v>605</v>
      </c>
      <c r="E445" s="671">
        <v>0</v>
      </c>
      <c r="F445" s="607" t="s">
        <v>606</v>
      </c>
      <c r="G445" s="608">
        <f>B445*E445</f>
        <v>0</v>
      </c>
    </row>
    <row r="446" spans="1:7">
      <c r="A446" s="602"/>
      <c r="B446" s="627"/>
      <c r="C446" s="636"/>
      <c r="D446" s="636"/>
      <c r="E446" s="637"/>
      <c r="G446" s="574"/>
    </row>
    <row r="447" spans="1:7">
      <c r="A447" s="602"/>
      <c r="B447" s="627" t="s">
        <v>809</v>
      </c>
      <c r="C447" s="636"/>
      <c r="D447" s="636"/>
      <c r="E447" s="638"/>
      <c r="F447" s="571"/>
      <c r="G447" s="574"/>
    </row>
    <row r="448" spans="1:7">
      <c r="A448" s="602"/>
      <c r="B448" s="627" t="s">
        <v>810</v>
      </c>
      <c r="C448" s="636"/>
      <c r="D448" s="636"/>
      <c r="E448" s="638"/>
      <c r="F448" s="571"/>
      <c r="G448" s="574"/>
    </row>
    <row r="449" spans="1:7">
      <c r="A449" s="602"/>
      <c r="B449" s="603">
        <v>2</v>
      </c>
      <c r="C449" s="604" t="s">
        <v>18</v>
      </c>
      <c r="D449" s="605" t="s">
        <v>605</v>
      </c>
      <c r="E449" s="671">
        <v>0</v>
      </c>
      <c r="F449" s="607" t="s">
        <v>606</v>
      </c>
      <c r="G449" s="608">
        <f>B449*E449</f>
        <v>0</v>
      </c>
    </row>
    <row r="450" spans="1:7">
      <c r="A450" s="602"/>
      <c r="B450" s="627" t="s">
        <v>811</v>
      </c>
      <c r="C450" s="636"/>
      <c r="D450" s="636"/>
      <c r="E450" s="637"/>
      <c r="G450" s="574"/>
    </row>
    <row r="451" spans="1:7">
      <c r="A451" s="602"/>
      <c r="B451" s="627" t="s">
        <v>812</v>
      </c>
      <c r="C451" s="636"/>
      <c r="D451" s="636"/>
      <c r="E451" s="637"/>
      <c r="G451" s="574"/>
    </row>
    <row r="452" spans="1:7">
      <c r="A452" s="602"/>
      <c r="B452" s="603">
        <v>2</v>
      </c>
      <c r="C452" s="604" t="s">
        <v>18</v>
      </c>
      <c r="D452" s="605" t="s">
        <v>605</v>
      </c>
      <c r="E452" s="671">
        <v>0</v>
      </c>
      <c r="F452" s="607" t="s">
        <v>606</v>
      </c>
      <c r="G452" s="608">
        <f>B452*E452</f>
        <v>0</v>
      </c>
    </row>
    <row r="453" spans="1:7">
      <c r="A453" s="602"/>
      <c r="B453" s="627"/>
      <c r="C453" s="636"/>
      <c r="D453" s="636"/>
      <c r="E453" s="637"/>
      <c r="G453" s="574"/>
    </row>
    <row r="454" spans="1:7">
      <c r="A454" s="569"/>
      <c r="B454" s="627" t="s">
        <v>813</v>
      </c>
      <c r="C454" s="636"/>
      <c r="D454" s="636"/>
      <c r="E454" s="637"/>
      <c r="G454" s="574"/>
    </row>
    <row r="455" spans="1:7">
      <c r="A455" s="569"/>
      <c r="B455" s="627" t="s">
        <v>814</v>
      </c>
      <c r="C455" s="636"/>
      <c r="D455" s="636"/>
      <c r="E455" s="637"/>
      <c r="G455" s="574"/>
    </row>
    <row r="456" spans="1:7">
      <c r="A456" s="569"/>
      <c r="B456" s="603">
        <v>2</v>
      </c>
      <c r="C456" s="604" t="s">
        <v>18</v>
      </c>
      <c r="D456" s="605" t="s">
        <v>605</v>
      </c>
      <c r="E456" s="671">
        <v>0</v>
      </c>
      <c r="F456" s="607" t="s">
        <v>606</v>
      </c>
      <c r="G456" s="608">
        <f>B456*E456</f>
        <v>0</v>
      </c>
    </row>
    <row r="457" spans="1:7">
      <c r="A457" s="569"/>
      <c r="B457" s="603"/>
      <c r="C457" s="618"/>
      <c r="D457" s="621"/>
      <c r="E457" s="672"/>
      <c r="F457" s="623"/>
      <c r="G457" s="574"/>
    </row>
    <row r="458" spans="1:7">
      <c r="A458" s="569"/>
      <c r="B458" s="580" t="s">
        <v>815</v>
      </c>
      <c r="C458" s="618"/>
      <c r="D458" s="621"/>
      <c r="E458" s="672"/>
      <c r="F458" s="623"/>
      <c r="G458" s="574"/>
    </row>
    <row r="459" spans="1:7">
      <c r="A459" s="602">
        <v>11.04</v>
      </c>
      <c r="B459" s="568" t="s">
        <v>816</v>
      </c>
      <c r="C459" s="636"/>
      <c r="D459" s="636"/>
      <c r="E459" s="637"/>
      <c r="G459" s="574"/>
    </row>
    <row r="460" spans="1:7" ht="153">
      <c r="A460" s="602"/>
      <c r="B460" s="627" t="s">
        <v>817</v>
      </c>
      <c r="C460" s="636"/>
      <c r="D460" s="636"/>
      <c r="E460" s="637"/>
      <c r="G460" s="574"/>
    </row>
    <row r="461" spans="1:7" ht="127.5">
      <c r="A461" s="602"/>
      <c r="B461" s="627" t="s">
        <v>818</v>
      </c>
      <c r="C461" s="636"/>
      <c r="D461" s="636"/>
      <c r="E461" s="637"/>
      <c r="G461" s="574"/>
    </row>
    <row r="462" spans="1:7">
      <c r="A462" s="602"/>
      <c r="B462" s="627"/>
      <c r="C462" s="636"/>
      <c r="D462" s="636"/>
      <c r="E462" s="637"/>
      <c r="G462" s="574"/>
    </row>
    <row r="463" spans="1:7">
      <c r="A463" s="602"/>
      <c r="B463" s="627" t="s">
        <v>819</v>
      </c>
      <c r="C463" s="636"/>
      <c r="D463" s="636"/>
      <c r="E463" s="637"/>
      <c r="G463" s="574"/>
    </row>
    <row r="464" spans="1:7">
      <c r="A464" s="602"/>
      <c r="B464" s="627" t="s">
        <v>820</v>
      </c>
      <c r="C464" s="636"/>
      <c r="D464" s="636"/>
      <c r="E464" s="637"/>
      <c r="G464" s="574"/>
    </row>
    <row r="465" spans="1:7">
      <c r="A465" s="602"/>
      <c r="B465" s="603">
        <v>2</v>
      </c>
      <c r="C465" s="604" t="s">
        <v>18</v>
      </c>
      <c r="D465" s="605" t="s">
        <v>605</v>
      </c>
      <c r="E465" s="671">
        <v>0</v>
      </c>
      <c r="F465" s="607" t="s">
        <v>606</v>
      </c>
      <c r="G465" s="608">
        <f>B465*E465</f>
        <v>0</v>
      </c>
    </row>
    <row r="466" spans="1:7">
      <c r="A466" s="569"/>
      <c r="B466" s="603"/>
      <c r="C466" s="618"/>
      <c r="D466" s="621"/>
      <c r="E466" s="672"/>
      <c r="F466" s="623"/>
      <c r="G466" s="574"/>
    </row>
    <row r="467" spans="1:7">
      <c r="A467" s="569"/>
      <c r="B467" s="627" t="s">
        <v>821</v>
      </c>
      <c r="C467" s="636"/>
      <c r="D467" s="636"/>
      <c r="E467" s="637"/>
      <c r="G467" s="574"/>
    </row>
    <row r="468" spans="1:7">
      <c r="A468" s="569"/>
      <c r="B468" s="627" t="s">
        <v>820</v>
      </c>
      <c r="C468" s="636"/>
      <c r="D468" s="636"/>
      <c r="E468" s="637"/>
      <c r="G468" s="574"/>
    </row>
    <row r="469" spans="1:7">
      <c r="A469" s="569"/>
      <c r="B469" s="603">
        <v>4</v>
      </c>
      <c r="C469" s="604" t="s">
        <v>18</v>
      </c>
      <c r="D469" s="605" t="s">
        <v>605</v>
      </c>
      <c r="E469" s="671">
        <v>0</v>
      </c>
      <c r="F469" s="607" t="s">
        <v>606</v>
      </c>
      <c r="G469" s="608">
        <f>B469*E469</f>
        <v>0</v>
      </c>
    </row>
    <row r="470" spans="1:7">
      <c r="A470" s="569"/>
      <c r="B470" s="603"/>
      <c r="C470" s="618"/>
      <c r="D470" s="621"/>
      <c r="E470" s="672"/>
      <c r="F470" s="623"/>
      <c r="G470" s="574"/>
    </row>
    <row r="471" spans="1:7">
      <c r="A471" s="569"/>
      <c r="B471" s="627" t="s">
        <v>822</v>
      </c>
      <c r="C471" s="636"/>
      <c r="D471" s="636"/>
      <c r="E471" s="637"/>
      <c r="G471" s="574"/>
    </row>
    <row r="472" spans="1:7">
      <c r="A472" s="569"/>
      <c r="B472" s="627" t="s">
        <v>823</v>
      </c>
      <c r="C472" s="636"/>
      <c r="D472" s="636"/>
      <c r="E472" s="637"/>
      <c r="G472" s="574"/>
    </row>
    <row r="473" spans="1:7" s="588" customFormat="1">
      <c r="A473" s="569"/>
      <c r="B473" s="603">
        <v>1</v>
      </c>
      <c r="C473" s="604" t="s">
        <v>18</v>
      </c>
      <c r="D473" s="605" t="s">
        <v>605</v>
      </c>
      <c r="E473" s="671">
        <v>0</v>
      </c>
      <c r="F473" s="607" t="s">
        <v>606</v>
      </c>
      <c r="G473" s="608">
        <f>B473*E473</f>
        <v>0</v>
      </c>
    </row>
    <row r="474" spans="1:7">
      <c r="A474" s="569"/>
      <c r="B474" s="603"/>
      <c r="C474" s="618"/>
      <c r="D474" s="621"/>
      <c r="E474" s="672"/>
      <c r="F474" s="623"/>
      <c r="G474" s="574"/>
    </row>
    <row r="475" spans="1:7">
      <c r="A475" s="602">
        <v>11.05</v>
      </c>
      <c r="B475" s="568" t="s">
        <v>824</v>
      </c>
      <c r="C475" s="618"/>
      <c r="D475" s="621"/>
      <c r="E475" s="672"/>
      <c r="F475" s="623"/>
      <c r="G475" s="574"/>
    </row>
    <row r="476" spans="1:7" s="588" customFormat="1" ht="153">
      <c r="A476" s="602"/>
      <c r="B476" s="627" t="s">
        <v>825</v>
      </c>
      <c r="C476" s="618"/>
      <c r="D476" s="621"/>
      <c r="E476" s="672"/>
      <c r="F476" s="623"/>
      <c r="G476" s="574"/>
    </row>
    <row r="477" spans="1:7">
      <c r="A477" s="569"/>
      <c r="B477" s="627" t="s">
        <v>826</v>
      </c>
      <c r="C477" s="636"/>
      <c r="D477" s="636"/>
      <c r="E477" s="637"/>
      <c r="G477" s="574"/>
    </row>
    <row r="478" spans="1:7">
      <c r="A478" s="569"/>
      <c r="B478" s="627" t="s">
        <v>827</v>
      </c>
      <c r="C478" s="636"/>
      <c r="D478" s="636"/>
      <c r="E478" s="637"/>
      <c r="G478" s="574"/>
    </row>
    <row r="479" spans="1:7">
      <c r="A479" s="569"/>
      <c r="B479" s="603">
        <v>5</v>
      </c>
      <c r="C479" s="604" t="s">
        <v>18</v>
      </c>
      <c r="D479" s="605" t="s">
        <v>605</v>
      </c>
      <c r="E479" s="671">
        <v>0</v>
      </c>
      <c r="F479" s="607" t="s">
        <v>606</v>
      </c>
      <c r="G479" s="608">
        <f>B479*E479</f>
        <v>0</v>
      </c>
    </row>
    <row r="480" spans="1:7">
      <c r="A480" s="569"/>
      <c r="B480" s="603"/>
      <c r="C480" s="618"/>
      <c r="D480" s="621"/>
      <c r="E480" s="672"/>
      <c r="F480" s="623"/>
      <c r="G480" s="574"/>
    </row>
    <row r="481" spans="1:7">
      <c r="A481" s="569"/>
      <c r="B481" s="580" t="s">
        <v>828</v>
      </c>
      <c r="C481" s="618"/>
      <c r="D481" s="621"/>
      <c r="E481" s="672"/>
      <c r="F481" s="623"/>
      <c r="G481" s="574"/>
    </row>
    <row r="482" spans="1:7">
      <c r="A482" s="569">
        <v>11.06</v>
      </c>
      <c r="B482" s="578" t="s">
        <v>829</v>
      </c>
      <c r="C482" s="618"/>
      <c r="D482" s="621"/>
      <c r="E482" s="672"/>
      <c r="F482" s="623"/>
      <c r="G482" s="574"/>
    </row>
    <row r="483" spans="1:7" ht="229.5">
      <c r="A483" s="602"/>
      <c r="B483" s="673" t="s">
        <v>830</v>
      </c>
      <c r="C483" s="636"/>
      <c r="D483" s="636"/>
      <c r="E483" s="637"/>
      <c r="G483" s="574"/>
    </row>
    <row r="484" spans="1:7">
      <c r="A484" s="602"/>
      <c r="B484" s="627" t="s">
        <v>831</v>
      </c>
      <c r="C484" s="636"/>
      <c r="D484" s="636"/>
      <c r="E484" s="637"/>
      <c r="G484" s="574"/>
    </row>
    <row r="485" spans="1:7">
      <c r="A485" s="602"/>
      <c r="B485" s="627" t="s">
        <v>832</v>
      </c>
      <c r="C485" s="636"/>
      <c r="D485" s="636"/>
      <c r="E485" s="637"/>
      <c r="G485" s="574"/>
    </row>
    <row r="486" spans="1:7">
      <c r="A486" s="602"/>
      <c r="B486" s="603">
        <v>1</v>
      </c>
      <c r="C486" s="604" t="s">
        <v>58</v>
      </c>
      <c r="D486" s="605" t="s">
        <v>605</v>
      </c>
      <c r="E486" s="671">
        <v>0</v>
      </c>
      <c r="F486" s="607" t="s">
        <v>606</v>
      </c>
      <c r="G486" s="608">
        <f>B486*E486</f>
        <v>0</v>
      </c>
    </row>
    <row r="487" spans="1:7">
      <c r="A487" s="569"/>
      <c r="B487" s="603"/>
      <c r="C487" s="618"/>
      <c r="D487" s="621"/>
      <c r="E487" s="672"/>
      <c r="F487" s="623"/>
      <c r="G487" s="574"/>
    </row>
    <row r="488" spans="1:7">
      <c r="A488" s="569">
        <v>11.07</v>
      </c>
      <c r="B488" s="578" t="s">
        <v>833</v>
      </c>
      <c r="C488" s="618"/>
      <c r="D488" s="621"/>
      <c r="E488" s="672"/>
      <c r="F488" s="623"/>
      <c r="G488" s="574"/>
    </row>
    <row r="489" spans="1:7" ht="229.5">
      <c r="A489" s="602"/>
      <c r="B489" s="674" t="s">
        <v>830</v>
      </c>
      <c r="C489" s="636"/>
      <c r="D489" s="636"/>
      <c r="E489" s="637"/>
      <c r="G489" s="574"/>
    </row>
    <row r="490" spans="1:7">
      <c r="A490" s="602"/>
      <c r="B490" s="627" t="s">
        <v>834</v>
      </c>
      <c r="C490" s="636"/>
      <c r="D490" s="636"/>
      <c r="E490" s="637"/>
      <c r="G490" s="574"/>
    </row>
    <row r="491" spans="1:7">
      <c r="A491" s="602"/>
      <c r="B491" s="627" t="s">
        <v>835</v>
      </c>
      <c r="C491" s="636"/>
      <c r="D491" s="636"/>
      <c r="E491" s="637"/>
      <c r="G491" s="574"/>
    </row>
    <row r="492" spans="1:7">
      <c r="A492" s="602"/>
      <c r="B492" s="603">
        <v>1</v>
      </c>
      <c r="C492" s="604" t="s">
        <v>58</v>
      </c>
      <c r="D492" s="605" t="s">
        <v>605</v>
      </c>
      <c r="E492" s="671">
        <v>0</v>
      </c>
      <c r="F492" s="607" t="s">
        <v>606</v>
      </c>
      <c r="G492" s="608">
        <f>B492*E492</f>
        <v>0</v>
      </c>
    </row>
    <row r="493" spans="1:7">
      <c r="A493" s="569"/>
      <c r="B493" s="603"/>
      <c r="C493" s="618"/>
      <c r="D493" s="621"/>
      <c r="E493" s="672"/>
      <c r="F493" s="623"/>
      <c r="G493" s="574"/>
    </row>
    <row r="494" spans="1:7">
      <c r="A494" s="609">
        <v>11</v>
      </c>
      <c r="B494" s="610" t="s">
        <v>836</v>
      </c>
      <c r="C494" s="611"/>
      <c r="D494" s="611"/>
      <c r="E494" s="612"/>
      <c r="F494" s="613"/>
      <c r="G494" s="608">
        <f>SUM(G424:G493)</f>
        <v>0</v>
      </c>
    </row>
    <row r="495" spans="1:7">
      <c r="A495" s="614"/>
      <c r="B495" s="632"/>
      <c r="C495" s="636"/>
      <c r="D495" s="636"/>
      <c r="E495" s="637"/>
      <c r="G495" s="574"/>
    </row>
    <row r="496" spans="1:7">
      <c r="A496" s="614"/>
      <c r="B496" s="632"/>
      <c r="C496" s="636"/>
      <c r="D496" s="636"/>
      <c r="E496" s="637"/>
      <c r="G496" s="574"/>
    </row>
    <row r="497" spans="1:7">
      <c r="A497" s="589">
        <v>12</v>
      </c>
      <c r="B497" s="590" t="s">
        <v>837</v>
      </c>
      <c r="C497" s="591"/>
      <c r="D497" s="592"/>
      <c r="E497" s="593"/>
      <c r="F497" s="594"/>
      <c r="G497" s="595"/>
    </row>
    <row r="498" spans="1:7">
      <c r="A498" s="568"/>
      <c r="B498" s="675"/>
      <c r="C498" s="571"/>
      <c r="D498" s="572"/>
      <c r="E498" s="572"/>
      <c r="F498" s="676"/>
      <c r="G498" s="677"/>
    </row>
    <row r="499" spans="1:7">
      <c r="A499" s="568"/>
      <c r="B499" s="678" t="s">
        <v>838</v>
      </c>
      <c r="C499" s="571"/>
      <c r="D499" s="572"/>
      <c r="E499" s="572"/>
      <c r="F499" s="676"/>
      <c r="G499" s="677"/>
    </row>
    <row r="500" spans="1:7">
      <c r="A500" s="679"/>
      <c r="B500" s="675"/>
      <c r="C500" s="571"/>
      <c r="D500" s="572"/>
      <c r="E500" s="572"/>
      <c r="F500" s="676"/>
      <c r="G500" s="677"/>
    </row>
    <row r="501" spans="1:7" ht="76.5">
      <c r="A501" s="679"/>
      <c r="B501" s="657" t="s">
        <v>839</v>
      </c>
      <c r="C501" s="571"/>
      <c r="D501" s="572"/>
      <c r="E501" s="572"/>
      <c r="F501" s="676"/>
      <c r="G501" s="677"/>
    </row>
    <row r="502" spans="1:7" ht="38.25">
      <c r="A502" s="679"/>
      <c r="B502" s="657" t="s">
        <v>840</v>
      </c>
      <c r="C502" s="571"/>
      <c r="D502" s="572"/>
      <c r="E502" s="572"/>
      <c r="F502" s="676"/>
      <c r="G502" s="677"/>
    </row>
    <row r="503" spans="1:7" ht="25.5">
      <c r="A503" s="679"/>
      <c r="B503" s="657" t="s">
        <v>841</v>
      </c>
      <c r="C503" s="571"/>
      <c r="D503" s="572"/>
      <c r="E503" s="572"/>
      <c r="F503" s="676"/>
      <c r="G503" s="677"/>
    </row>
    <row r="504" spans="1:7">
      <c r="A504" s="679"/>
      <c r="B504" s="657" t="s">
        <v>842</v>
      </c>
      <c r="C504" s="571"/>
      <c r="D504" s="572"/>
      <c r="E504" s="572"/>
      <c r="F504" s="676"/>
      <c r="G504" s="677"/>
    </row>
    <row r="505" spans="1:7">
      <c r="A505" s="679"/>
      <c r="B505" s="657" t="s">
        <v>843</v>
      </c>
      <c r="C505" s="571"/>
      <c r="D505" s="572"/>
      <c r="E505" s="572"/>
      <c r="F505" s="676"/>
      <c r="G505" s="677"/>
    </row>
    <row r="506" spans="1:7">
      <c r="A506" s="679"/>
      <c r="B506" s="657" t="s">
        <v>711</v>
      </c>
      <c r="C506" s="571"/>
      <c r="D506" s="572"/>
      <c r="E506" s="572"/>
      <c r="F506" s="676"/>
      <c r="G506" s="677"/>
    </row>
    <row r="507" spans="1:7">
      <c r="A507" s="679"/>
      <c r="B507" s="657" t="s">
        <v>844</v>
      </c>
      <c r="C507" s="571"/>
      <c r="D507" s="572"/>
      <c r="E507" s="572"/>
      <c r="F507" s="676"/>
      <c r="G507" s="677"/>
    </row>
    <row r="508" spans="1:7">
      <c r="A508" s="679"/>
      <c r="B508" s="675"/>
      <c r="C508" s="571"/>
      <c r="D508" s="572"/>
      <c r="E508" s="572"/>
      <c r="F508" s="676"/>
      <c r="G508" s="677"/>
    </row>
    <row r="509" spans="1:7">
      <c r="A509" s="679"/>
      <c r="B509" s="678" t="s">
        <v>845</v>
      </c>
      <c r="C509" s="571"/>
      <c r="D509" s="572"/>
      <c r="E509" s="572"/>
      <c r="F509" s="676"/>
      <c r="G509" s="677"/>
    </row>
    <row r="510" spans="1:7">
      <c r="A510" s="679"/>
      <c r="B510" s="570"/>
      <c r="C510" s="571"/>
      <c r="D510" s="572"/>
      <c r="G510" s="574"/>
    </row>
    <row r="511" spans="1:7" s="588" customFormat="1" ht="102">
      <c r="A511" s="602">
        <v>12.01</v>
      </c>
      <c r="B511" s="578" t="s">
        <v>846</v>
      </c>
      <c r="C511" s="571"/>
      <c r="D511" s="572"/>
      <c r="E511" s="573"/>
      <c r="F511" s="568"/>
      <c r="G511" s="574"/>
    </row>
    <row r="512" spans="1:7">
      <c r="A512" s="602"/>
      <c r="B512" s="603">
        <v>17.84</v>
      </c>
      <c r="C512" s="604" t="s">
        <v>627</v>
      </c>
      <c r="D512" s="605" t="s">
        <v>605</v>
      </c>
      <c r="E512" s="606">
        <v>0</v>
      </c>
      <c r="F512" s="607" t="s">
        <v>606</v>
      </c>
      <c r="G512" s="608">
        <f>B512*E512</f>
        <v>0</v>
      </c>
    </row>
    <row r="513" spans="1:7">
      <c r="A513" s="569"/>
      <c r="B513" s="630"/>
      <c r="C513" s="571"/>
      <c r="D513" s="572"/>
      <c r="G513" s="574"/>
    </row>
    <row r="514" spans="1:7" s="588" customFormat="1" ht="140.25">
      <c r="A514" s="602">
        <v>12.02</v>
      </c>
      <c r="B514" s="680" t="s">
        <v>847</v>
      </c>
      <c r="C514" s="618"/>
      <c r="D514" s="621"/>
      <c r="E514" s="681"/>
      <c r="F514" s="618"/>
      <c r="G514" s="682"/>
    </row>
    <row r="515" spans="1:7">
      <c r="A515" s="683"/>
      <c r="B515" s="603">
        <v>166.67</v>
      </c>
      <c r="C515" s="604" t="s">
        <v>619</v>
      </c>
      <c r="D515" s="605" t="s">
        <v>605</v>
      </c>
      <c r="E515" s="684">
        <v>0</v>
      </c>
      <c r="F515" s="607" t="s">
        <v>606</v>
      </c>
      <c r="G515" s="608">
        <f>B515*E515</f>
        <v>0</v>
      </c>
    </row>
    <row r="516" spans="1:7">
      <c r="A516" s="569"/>
      <c r="B516" s="630"/>
      <c r="C516" s="571"/>
      <c r="D516" s="572"/>
      <c r="G516" s="574"/>
    </row>
    <row r="517" spans="1:7" ht="114.75">
      <c r="A517" s="602">
        <v>12.03</v>
      </c>
      <c r="B517" s="680" t="s">
        <v>848</v>
      </c>
      <c r="C517" s="618"/>
      <c r="D517" s="621"/>
      <c r="E517" s="685"/>
      <c r="F517" s="686"/>
      <c r="G517" s="682"/>
    </row>
    <row r="518" spans="1:7">
      <c r="A518" s="683"/>
      <c r="B518" s="603">
        <v>56.2</v>
      </c>
      <c r="C518" s="604" t="s">
        <v>621</v>
      </c>
      <c r="D518" s="605" t="s">
        <v>605</v>
      </c>
      <c r="E518" s="684">
        <v>0</v>
      </c>
      <c r="F518" s="687" t="s">
        <v>606</v>
      </c>
      <c r="G518" s="688">
        <f>B518*E518</f>
        <v>0</v>
      </c>
    </row>
    <row r="519" spans="1:7">
      <c r="A519" s="569"/>
      <c r="B519" s="630"/>
      <c r="C519" s="571"/>
      <c r="D519" s="572"/>
      <c r="G519" s="574"/>
    </row>
    <row r="520" spans="1:7" ht="76.5">
      <c r="A520" s="602">
        <v>12.04</v>
      </c>
      <c r="B520" s="680" t="s">
        <v>849</v>
      </c>
      <c r="C520" s="618"/>
      <c r="D520" s="621"/>
      <c r="E520" s="685"/>
      <c r="F520" s="686"/>
      <c r="G520" s="682"/>
    </row>
    <row r="521" spans="1:7">
      <c r="A521" s="683"/>
      <c r="B521" s="603">
        <v>9</v>
      </c>
      <c r="C521" s="604" t="s">
        <v>621</v>
      </c>
      <c r="D521" s="605" t="s">
        <v>605</v>
      </c>
      <c r="E521" s="684">
        <v>0</v>
      </c>
      <c r="F521" s="607" t="s">
        <v>606</v>
      </c>
      <c r="G521" s="608">
        <f>B521*E521</f>
        <v>0</v>
      </c>
    </row>
    <row r="522" spans="1:7">
      <c r="A522" s="569"/>
      <c r="B522" s="570"/>
      <c r="C522" s="571"/>
      <c r="D522" s="572"/>
      <c r="G522" s="574"/>
    </row>
    <row r="523" spans="1:7" ht="63.75">
      <c r="A523" s="602">
        <v>12.05</v>
      </c>
      <c r="B523" s="680" t="s">
        <v>850</v>
      </c>
      <c r="C523" s="618"/>
      <c r="D523" s="621"/>
      <c r="E523" s="685"/>
      <c r="F523" s="686"/>
      <c r="G523" s="682"/>
    </row>
    <row r="524" spans="1:7">
      <c r="A524" s="683"/>
      <c r="B524" s="603">
        <v>2.9</v>
      </c>
      <c r="C524" s="604" t="s">
        <v>621</v>
      </c>
      <c r="D524" s="605" t="s">
        <v>605</v>
      </c>
      <c r="E524" s="684">
        <v>0</v>
      </c>
      <c r="F524" s="607" t="s">
        <v>606</v>
      </c>
      <c r="G524" s="608">
        <f>B524*E524</f>
        <v>0</v>
      </c>
    </row>
    <row r="525" spans="1:7">
      <c r="A525" s="569"/>
      <c r="B525" s="570"/>
      <c r="C525" s="571"/>
      <c r="D525" s="572"/>
      <c r="G525" s="574"/>
    </row>
    <row r="526" spans="1:7" ht="102">
      <c r="A526" s="602">
        <v>12.06</v>
      </c>
      <c r="B526" s="680" t="s">
        <v>851</v>
      </c>
      <c r="C526" s="618"/>
      <c r="D526" s="621"/>
      <c r="E526" s="685"/>
      <c r="F526" s="686"/>
      <c r="G526" s="682"/>
    </row>
    <row r="527" spans="1:7">
      <c r="A527" s="602"/>
      <c r="B527" s="680"/>
      <c r="C527" s="618"/>
      <c r="D527" s="621"/>
      <c r="E527" s="685"/>
      <c r="F527" s="686"/>
      <c r="G527" s="682"/>
    </row>
    <row r="528" spans="1:7">
      <c r="A528" s="689" t="s">
        <v>852</v>
      </c>
      <c r="B528" s="603">
        <v>47.77</v>
      </c>
      <c r="C528" s="604" t="s">
        <v>621</v>
      </c>
      <c r="D528" s="605" t="s">
        <v>605</v>
      </c>
      <c r="E528" s="684">
        <v>0</v>
      </c>
      <c r="F528" s="687" t="s">
        <v>606</v>
      </c>
      <c r="G528" s="688">
        <f>B528*E528</f>
        <v>0</v>
      </c>
    </row>
    <row r="529" spans="1:7">
      <c r="A529" s="602"/>
      <c r="B529" s="680"/>
      <c r="C529" s="618"/>
      <c r="D529" s="621"/>
      <c r="E529" s="685"/>
      <c r="F529" s="686"/>
      <c r="G529" s="682"/>
    </row>
    <row r="530" spans="1:7">
      <c r="A530" s="689" t="s">
        <v>853</v>
      </c>
      <c r="B530" s="603">
        <v>26.2</v>
      </c>
      <c r="C530" s="604" t="s">
        <v>621</v>
      </c>
      <c r="D530" s="605" t="s">
        <v>605</v>
      </c>
      <c r="E530" s="684">
        <v>0</v>
      </c>
      <c r="F530" s="687" t="s">
        <v>606</v>
      </c>
      <c r="G530" s="688">
        <f>B530*E530</f>
        <v>0</v>
      </c>
    </row>
    <row r="531" spans="1:7">
      <c r="A531" s="569"/>
      <c r="B531" s="570"/>
      <c r="C531" s="571"/>
      <c r="D531" s="572"/>
      <c r="G531" s="574"/>
    </row>
    <row r="532" spans="1:7">
      <c r="A532" s="609">
        <v>12</v>
      </c>
      <c r="B532" s="610" t="s">
        <v>854</v>
      </c>
      <c r="C532" s="611"/>
      <c r="D532" s="611"/>
      <c r="E532" s="612"/>
      <c r="F532" s="613"/>
      <c r="G532" s="608">
        <f>SUM(G511:G530)</f>
        <v>0</v>
      </c>
    </row>
    <row r="533" spans="1:7" s="588" customFormat="1">
      <c r="A533" s="568"/>
      <c r="B533" s="570"/>
      <c r="C533" s="571"/>
      <c r="D533" s="572"/>
      <c r="E533" s="573"/>
      <c r="F533" s="568"/>
      <c r="G533" s="574"/>
    </row>
    <row r="534" spans="1:7" s="588" customFormat="1">
      <c r="A534" s="568"/>
      <c r="B534" s="570"/>
      <c r="C534" s="571"/>
      <c r="D534" s="572"/>
      <c r="E534" s="573"/>
      <c r="F534" s="568"/>
      <c r="G534" s="574"/>
    </row>
    <row r="535" spans="1:7">
      <c r="A535" s="589">
        <v>13</v>
      </c>
      <c r="B535" s="590" t="s">
        <v>855</v>
      </c>
      <c r="C535" s="591"/>
      <c r="D535" s="592"/>
      <c r="E535" s="593"/>
      <c r="F535" s="594"/>
      <c r="G535" s="595"/>
    </row>
    <row r="536" spans="1:7">
      <c r="A536" s="569"/>
      <c r="B536" s="570"/>
      <c r="C536" s="571"/>
      <c r="D536" s="572"/>
      <c r="G536" s="574"/>
    </row>
    <row r="537" spans="1:7">
      <c r="A537" s="569"/>
      <c r="B537" s="626" t="s">
        <v>856</v>
      </c>
      <c r="C537" s="597"/>
      <c r="D537" s="572"/>
      <c r="G537" s="574"/>
    </row>
    <row r="538" spans="1:7">
      <c r="A538" s="569"/>
      <c r="B538" s="570"/>
      <c r="C538" s="571"/>
      <c r="D538" s="572"/>
      <c r="G538" s="574"/>
    </row>
    <row r="539" spans="1:7" s="588" customFormat="1" ht="51">
      <c r="A539" s="569"/>
      <c r="B539" s="579" t="s">
        <v>857</v>
      </c>
      <c r="C539" s="571"/>
      <c r="D539" s="572"/>
      <c r="E539" s="573"/>
      <c r="F539" s="568"/>
      <c r="G539" s="574"/>
    </row>
    <row r="540" spans="1:7" ht="38.25">
      <c r="A540" s="569"/>
      <c r="B540" s="579" t="s">
        <v>858</v>
      </c>
      <c r="C540" s="571"/>
      <c r="D540" s="572"/>
      <c r="G540" s="574"/>
    </row>
    <row r="541" spans="1:7" ht="25.5">
      <c r="A541" s="569"/>
      <c r="B541" s="579" t="s">
        <v>859</v>
      </c>
      <c r="C541" s="571"/>
      <c r="D541" s="572"/>
      <c r="G541" s="574"/>
    </row>
    <row r="542" spans="1:7">
      <c r="A542" s="569"/>
      <c r="B542" s="579" t="s">
        <v>842</v>
      </c>
      <c r="C542" s="571"/>
      <c r="D542" s="572"/>
      <c r="G542" s="574"/>
    </row>
    <row r="543" spans="1:7">
      <c r="A543" s="569"/>
      <c r="B543" s="579" t="s">
        <v>860</v>
      </c>
      <c r="C543" s="571"/>
      <c r="D543" s="572"/>
      <c r="G543" s="574"/>
    </row>
    <row r="544" spans="1:7" ht="25.5">
      <c r="A544" s="569"/>
      <c r="B544" s="579" t="s">
        <v>861</v>
      </c>
      <c r="C544" s="571"/>
      <c r="D544" s="572"/>
      <c r="G544" s="574"/>
    </row>
    <row r="545" spans="1:7">
      <c r="A545" s="569"/>
      <c r="B545" s="579" t="s">
        <v>711</v>
      </c>
      <c r="C545" s="571"/>
      <c r="D545" s="572"/>
      <c r="G545" s="574"/>
    </row>
    <row r="546" spans="1:7" ht="25.5">
      <c r="A546" s="569"/>
      <c r="B546" s="579" t="s">
        <v>713</v>
      </c>
      <c r="C546" s="571"/>
      <c r="D546" s="572"/>
      <c r="G546" s="574"/>
    </row>
    <row r="547" spans="1:7" ht="63.75">
      <c r="A547" s="569"/>
      <c r="B547" s="579" t="s">
        <v>862</v>
      </c>
      <c r="C547" s="571"/>
      <c r="D547" s="572"/>
      <c r="G547" s="574"/>
    </row>
    <row r="548" spans="1:7">
      <c r="A548" s="569"/>
      <c r="B548" s="579"/>
      <c r="C548" s="571"/>
      <c r="D548" s="572"/>
      <c r="G548" s="574"/>
    </row>
    <row r="549" spans="1:7">
      <c r="A549" s="569"/>
      <c r="B549" s="626" t="s">
        <v>863</v>
      </c>
      <c r="C549" s="571"/>
      <c r="D549" s="572"/>
      <c r="G549" s="574"/>
    </row>
    <row r="550" spans="1:7">
      <c r="A550" s="569"/>
      <c r="B550" s="570"/>
      <c r="C550" s="571"/>
      <c r="D550" s="572"/>
      <c r="G550" s="574"/>
    </row>
    <row r="551" spans="1:7" ht="76.5">
      <c r="A551" s="602">
        <v>13.01</v>
      </c>
      <c r="B551" s="578" t="s">
        <v>864</v>
      </c>
      <c r="C551" s="571"/>
      <c r="D551" s="572"/>
      <c r="G551" s="574"/>
    </row>
    <row r="552" spans="1:7" ht="25.5">
      <c r="A552" s="602"/>
      <c r="B552" s="578" t="s">
        <v>865</v>
      </c>
      <c r="C552" s="571"/>
      <c r="D552" s="572"/>
      <c r="G552" s="574"/>
    </row>
    <row r="553" spans="1:7">
      <c r="A553" s="683"/>
      <c r="B553" s="578" t="s">
        <v>866</v>
      </c>
      <c r="C553" s="597"/>
      <c r="D553" s="572"/>
      <c r="G553" s="574"/>
    </row>
    <row r="554" spans="1:7">
      <c r="A554" s="602"/>
      <c r="B554" s="603">
        <v>8.83</v>
      </c>
      <c r="C554" s="604" t="s">
        <v>619</v>
      </c>
      <c r="D554" s="605" t="s">
        <v>605</v>
      </c>
      <c r="E554" s="606">
        <v>0</v>
      </c>
      <c r="F554" s="607" t="s">
        <v>606</v>
      </c>
      <c r="G554" s="608">
        <f>B554*E554</f>
        <v>0</v>
      </c>
    </row>
    <row r="555" spans="1:7">
      <c r="A555" s="602"/>
      <c r="B555" s="578"/>
      <c r="C555" s="571"/>
      <c r="D555" s="572"/>
      <c r="G555" s="574"/>
    </row>
    <row r="556" spans="1:7" ht="63.75">
      <c r="A556" s="602">
        <v>13.02</v>
      </c>
      <c r="B556" s="578" t="s">
        <v>867</v>
      </c>
      <c r="C556" s="571"/>
      <c r="D556" s="572"/>
      <c r="G556" s="574"/>
    </row>
    <row r="557" spans="1:7">
      <c r="A557" s="683"/>
      <c r="B557" s="578" t="s">
        <v>866</v>
      </c>
      <c r="C557" s="597"/>
      <c r="D557" s="572"/>
      <c r="G557" s="574"/>
    </row>
    <row r="558" spans="1:7">
      <c r="A558" s="633"/>
      <c r="B558" s="603">
        <v>51.45</v>
      </c>
      <c r="C558" s="604" t="s">
        <v>619</v>
      </c>
      <c r="D558" s="605" t="s">
        <v>605</v>
      </c>
      <c r="E558" s="606">
        <v>0</v>
      </c>
      <c r="F558" s="607" t="s">
        <v>606</v>
      </c>
      <c r="G558" s="608">
        <f>B558*E558</f>
        <v>0</v>
      </c>
    </row>
    <row r="559" spans="1:7">
      <c r="A559" s="633"/>
      <c r="B559" s="603"/>
      <c r="C559" s="571"/>
      <c r="D559" s="572"/>
      <c r="G559" s="574"/>
    </row>
    <row r="560" spans="1:7">
      <c r="A560" s="609">
        <v>13</v>
      </c>
      <c r="B560" s="610" t="s">
        <v>868</v>
      </c>
      <c r="C560" s="611"/>
      <c r="D560" s="611"/>
      <c r="E560" s="612"/>
      <c r="F560" s="613"/>
      <c r="G560" s="608">
        <f>SUM(G553:G559)</f>
        <v>0</v>
      </c>
    </row>
    <row r="561" spans="1:7">
      <c r="A561" s="568"/>
      <c r="B561" s="570"/>
      <c r="C561" s="571"/>
      <c r="D561" s="572"/>
      <c r="G561" s="574"/>
    </row>
    <row r="562" spans="1:7">
      <c r="A562" s="568"/>
      <c r="B562" s="570"/>
      <c r="C562" s="571"/>
      <c r="D562" s="572"/>
      <c r="G562" s="574"/>
    </row>
    <row r="563" spans="1:7">
      <c r="A563" s="589">
        <v>14</v>
      </c>
      <c r="B563" s="590" t="s">
        <v>869</v>
      </c>
      <c r="C563" s="591"/>
      <c r="D563" s="592"/>
      <c r="E563" s="593"/>
      <c r="F563" s="594"/>
      <c r="G563" s="595"/>
    </row>
    <row r="564" spans="1:7">
      <c r="A564" s="569"/>
      <c r="B564" s="570"/>
      <c r="C564" s="571"/>
      <c r="D564" s="572"/>
      <c r="G564" s="574"/>
    </row>
    <row r="565" spans="1:7">
      <c r="A565" s="569"/>
      <c r="B565" s="626" t="s">
        <v>870</v>
      </c>
      <c r="C565" s="571"/>
      <c r="D565" s="572"/>
      <c r="G565" s="574"/>
    </row>
    <row r="566" spans="1:7">
      <c r="A566" s="569"/>
      <c r="B566" s="570"/>
      <c r="C566" s="571"/>
      <c r="D566" s="572"/>
      <c r="G566" s="574"/>
    </row>
    <row r="567" spans="1:7" ht="63.75">
      <c r="A567" s="569"/>
      <c r="B567" s="579" t="s">
        <v>871</v>
      </c>
      <c r="C567" s="571"/>
      <c r="D567" s="572"/>
      <c r="G567" s="574"/>
    </row>
    <row r="568" spans="1:7" ht="38.25">
      <c r="A568" s="569"/>
      <c r="B568" s="579" t="s">
        <v>872</v>
      </c>
      <c r="C568" s="571"/>
      <c r="D568" s="572"/>
      <c r="G568" s="574"/>
    </row>
    <row r="569" spans="1:7" ht="25.5">
      <c r="A569" s="569"/>
      <c r="B569" s="579" t="s">
        <v>859</v>
      </c>
      <c r="C569" s="571"/>
      <c r="D569" s="572"/>
      <c r="G569" s="574"/>
    </row>
    <row r="570" spans="1:7">
      <c r="A570" s="569"/>
      <c r="B570" s="579" t="s">
        <v>842</v>
      </c>
      <c r="C570" s="571"/>
      <c r="D570" s="572"/>
      <c r="G570" s="574"/>
    </row>
    <row r="571" spans="1:7">
      <c r="A571" s="569"/>
      <c r="B571" s="579" t="s">
        <v>843</v>
      </c>
      <c r="C571" s="571"/>
      <c r="D571" s="572"/>
      <c r="G571" s="574"/>
    </row>
    <row r="572" spans="1:7">
      <c r="A572" s="569"/>
      <c r="B572" s="579" t="s">
        <v>711</v>
      </c>
      <c r="C572" s="571"/>
      <c r="D572" s="572"/>
      <c r="G572" s="574"/>
    </row>
    <row r="573" spans="1:7" ht="25.5">
      <c r="A573" s="569"/>
      <c r="B573" s="579" t="s">
        <v>713</v>
      </c>
      <c r="C573" s="571"/>
      <c r="D573" s="572"/>
      <c r="G573" s="574"/>
    </row>
    <row r="574" spans="1:7">
      <c r="A574" s="569"/>
      <c r="B574" s="578"/>
      <c r="C574" s="571"/>
      <c r="D574" s="572"/>
      <c r="G574" s="574"/>
    </row>
    <row r="575" spans="1:7">
      <c r="A575" s="569"/>
      <c r="B575" s="596" t="s">
        <v>873</v>
      </c>
      <c r="C575" s="571"/>
      <c r="D575" s="572"/>
      <c r="G575" s="574"/>
    </row>
    <row r="576" spans="1:7">
      <c r="A576" s="568"/>
      <c r="B576" s="570"/>
      <c r="C576" s="571"/>
      <c r="D576" s="572"/>
      <c r="G576" s="574"/>
    </row>
    <row r="577" spans="1:7" ht="51">
      <c r="A577" s="602">
        <v>14.01</v>
      </c>
      <c r="B577" s="578" t="s">
        <v>874</v>
      </c>
      <c r="C577" s="571"/>
      <c r="D577" s="572"/>
      <c r="G577" s="574"/>
    </row>
    <row r="578" spans="1:7">
      <c r="A578" s="602"/>
      <c r="B578" s="578" t="s">
        <v>875</v>
      </c>
      <c r="C578" s="571"/>
      <c r="D578" s="572"/>
      <c r="G578" s="574"/>
    </row>
    <row r="579" spans="1:7">
      <c r="A579" s="602"/>
      <c r="B579" s="578" t="s">
        <v>876</v>
      </c>
      <c r="C579" s="571"/>
      <c r="D579" s="572"/>
      <c r="G579" s="574"/>
    </row>
    <row r="580" spans="1:7">
      <c r="A580" s="602"/>
      <c r="B580" s="578" t="s">
        <v>877</v>
      </c>
      <c r="C580" s="571"/>
      <c r="D580" s="572"/>
      <c r="G580" s="574"/>
    </row>
    <row r="581" spans="1:7">
      <c r="A581" s="602"/>
      <c r="B581" s="578" t="s">
        <v>878</v>
      </c>
      <c r="C581" s="571"/>
      <c r="D581" s="572"/>
      <c r="G581" s="574"/>
    </row>
    <row r="582" spans="1:7" ht="38.25">
      <c r="A582" s="602"/>
      <c r="B582" s="578" t="s">
        <v>879</v>
      </c>
      <c r="C582" s="571"/>
      <c r="D582" s="572"/>
      <c r="G582" s="574"/>
    </row>
    <row r="583" spans="1:7">
      <c r="A583" s="602"/>
      <c r="B583" s="578" t="s">
        <v>880</v>
      </c>
      <c r="C583" s="571"/>
      <c r="D583" s="572"/>
      <c r="G583" s="574"/>
    </row>
    <row r="584" spans="1:7" ht="165.75">
      <c r="A584" s="602"/>
      <c r="B584" s="578" t="s">
        <v>881</v>
      </c>
      <c r="C584" s="571"/>
      <c r="D584" s="572"/>
      <c r="G584" s="574"/>
    </row>
    <row r="585" spans="1:7" ht="89.25">
      <c r="A585" s="602"/>
      <c r="B585" s="578" t="s">
        <v>882</v>
      </c>
      <c r="C585" s="571"/>
      <c r="D585" s="572"/>
      <c r="G585" s="574"/>
    </row>
    <row r="586" spans="1:7">
      <c r="A586" s="651" t="s">
        <v>718</v>
      </c>
      <c r="B586" s="652">
        <v>56.29</v>
      </c>
      <c r="C586" s="571"/>
      <c r="D586" s="572"/>
      <c r="G586" s="574"/>
    </row>
    <row r="587" spans="1:7">
      <c r="A587" s="651" t="s">
        <v>719</v>
      </c>
      <c r="B587" s="652">
        <v>56.29</v>
      </c>
      <c r="C587" s="571"/>
      <c r="D587" s="572"/>
      <c r="G587" s="574"/>
    </row>
    <row r="588" spans="1:7">
      <c r="A588" s="633"/>
      <c r="B588" s="603">
        <f>SUM(B586:B587)</f>
        <v>112.58</v>
      </c>
      <c r="C588" s="604" t="s">
        <v>619</v>
      </c>
      <c r="D588" s="605" t="s">
        <v>605</v>
      </c>
      <c r="E588" s="606">
        <v>0</v>
      </c>
      <c r="F588" s="607" t="s">
        <v>606</v>
      </c>
      <c r="G588" s="608">
        <f>B588*E588</f>
        <v>0</v>
      </c>
    </row>
    <row r="589" spans="1:7">
      <c r="A589" s="568"/>
      <c r="B589" s="570"/>
      <c r="C589" s="571"/>
      <c r="D589" s="572"/>
      <c r="G589" s="574"/>
    </row>
    <row r="590" spans="1:7" ht="76.5">
      <c r="A590" s="569">
        <v>14.02</v>
      </c>
      <c r="B590" s="680" t="s">
        <v>883</v>
      </c>
      <c r="C590" s="571"/>
      <c r="D590" s="572"/>
      <c r="G590" s="574"/>
    </row>
    <row r="591" spans="1:7">
      <c r="A591" s="633"/>
      <c r="B591" s="603">
        <v>71.16</v>
      </c>
      <c r="C591" s="604" t="s">
        <v>619</v>
      </c>
      <c r="D591" s="605" t="s">
        <v>605</v>
      </c>
      <c r="E591" s="606">
        <v>0</v>
      </c>
      <c r="F591" s="607" t="s">
        <v>606</v>
      </c>
      <c r="G591" s="608">
        <f>B591*E591</f>
        <v>0</v>
      </c>
    </row>
    <row r="592" spans="1:7">
      <c r="A592" s="633"/>
      <c r="B592" s="603"/>
      <c r="C592" s="618"/>
      <c r="D592" s="621"/>
      <c r="E592" s="622"/>
      <c r="F592" s="623"/>
      <c r="G592" s="574"/>
    </row>
    <row r="593" spans="1:7">
      <c r="A593" s="609">
        <v>14</v>
      </c>
      <c r="B593" s="610" t="s">
        <v>884</v>
      </c>
      <c r="C593" s="611"/>
      <c r="D593" s="611"/>
      <c r="E593" s="612"/>
      <c r="F593" s="613"/>
      <c r="G593" s="608">
        <f>SUM(G573:G591)</f>
        <v>0</v>
      </c>
    </row>
    <row r="594" spans="1:7">
      <c r="A594" s="568"/>
      <c r="B594" s="570"/>
      <c r="C594" s="571"/>
      <c r="D594" s="572"/>
      <c r="G594" s="574"/>
    </row>
    <row r="595" spans="1:7">
      <c r="A595" s="568"/>
      <c r="B595" s="570"/>
      <c r="C595" s="571"/>
      <c r="D595" s="572"/>
      <c r="G595" s="574"/>
    </row>
    <row r="596" spans="1:7">
      <c r="A596" s="589">
        <v>15</v>
      </c>
      <c r="B596" s="590" t="s">
        <v>885</v>
      </c>
      <c r="C596" s="591"/>
      <c r="D596" s="592"/>
      <c r="E596" s="593"/>
      <c r="F596" s="594"/>
      <c r="G596" s="595"/>
    </row>
    <row r="597" spans="1:7">
      <c r="A597" s="569"/>
      <c r="B597" s="570"/>
      <c r="C597" s="571"/>
      <c r="D597" s="572"/>
      <c r="G597" s="574"/>
    </row>
    <row r="598" spans="1:7">
      <c r="A598" s="679"/>
      <c r="B598" s="678" t="s">
        <v>886</v>
      </c>
      <c r="C598" s="571"/>
      <c r="D598" s="572"/>
      <c r="E598" s="572"/>
      <c r="F598" s="676"/>
      <c r="G598" s="690"/>
    </row>
    <row r="599" spans="1:7">
      <c r="A599" s="569"/>
      <c r="B599" s="570"/>
      <c r="C599" s="571"/>
      <c r="D599" s="572"/>
      <c r="G599" s="574"/>
    </row>
    <row r="600" spans="1:7" ht="51">
      <c r="A600" s="569"/>
      <c r="B600" s="579" t="s">
        <v>887</v>
      </c>
      <c r="C600" s="571"/>
      <c r="D600" s="572"/>
      <c r="G600" s="574"/>
    </row>
    <row r="601" spans="1:7" ht="38.25">
      <c r="A601" s="569"/>
      <c r="B601" s="578" t="s">
        <v>840</v>
      </c>
      <c r="C601" s="571"/>
      <c r="D601" s="572"/>
      <c r="G601" s="574"/>
    </row>
    <row r="602" spans="1:7" ht="25.5">
      <c r="A602" s="569"/>
      <c r="B602" s="578" t="s">
        <v>710</v>
      </c>
      <c r="C602" s="571"/>
      <c r="D602" s="572"/>
      <c r="G602" s="574"/>
    </row>
    <row r="603" spans="1:7">
      <c r="A603" s="569"/>
      <c r="B603" s="578" t="s">
        <v>842</v>
      </c>
      <c r="C603" s="571"/>
      <c r="D603" s="572"/>
      <c r="G603" s="574"/>
    </row>
    <row r="604" spans="1:7" ht="25.5">
      <c r="A604" s="569"/>
      <c r="B604" s="578" t="s">
        <v>888</v>
      </c>
      <c r="C604" s="571"/>
      <c r="D604" s="572"/>
      <c r="G604" s="574"/>
    </row>
    <row r="605" spans="1:7">
      <c r="A605" s="569"/>
      <c r="B605" s="578" t="s">
        <v>711</v>
      </c>
      <c r="C605" s="571"/>
      <c r="D605" s="572"/>
      <c r="G605" s="574"/>
    </row>
    <row r="606" spans="1:7" ht="25.5">
      <c r="A606" s="569"/>
      <c r="B606" s="578" t="s">
        <v>713</v>
      </c>
      <c r="C606" s="571"/>
      <c r="D606" s="572"/>
      <c r="G606" s="574"/>
    </row>
    <row r="607" spans="1:7">
      <c r="A607" s="569"/>
      <c r="B607" s="578"/>
      <c r="C607" s="571"/>
      <c r="D607" s="572"/>
      <c r="G607" s="574"/>
    </row>
    <row r="608" spans="1:7">
      <c r="A608" s="679"/>
      <c r="B608" s="678" t="s">
        <v>889</v>
      </c>
      <c r="C608" s="571"/>
      <c r="D608" s="572"/>
      <c r="E608" s="572"/>
      <c r="F608" s="676"/>
      <c r="G608" s="690"/>
    </row>
    <row r="609" spans="1:7">
      <c r="A609" s="569"/>
      <c r="B609" s="578"/>
      <c r="C609" s="571"/>
      <c r="D609" s="572"/>
      <c r="G609" s="574"/>
    </row>
    <row r="610" spans="1:7" ht="63.75">
      <c r="A610" s="569">
        <v>15.01</v>
      </c>
      <c r="B610" s="635" t="s">
        <v>890</v>
      </c>
      <c r="C610" s="571"/>
      <c r="D610" s="572"/>
      <c r="G610" s="574"/>
    </row>
    <row r="611" spans="1:7" ht="51">
      <c r="A611" s="569"/>
      <c r="B611" s="635" t="s">
        <v>891</v>
      </c>
      <c r="C611" s="571"/>
      <c r="D611" s="572"/>
      <c r="G611" s="574"/>
    </row>
    <row r="612" spans="1:7" ht="25.5">
      <c r="A612" s="569"/>
      <c r="B612" s="627" t="s">
        <v>892</v>
      </c>
      <c r="C612" s="571"/>
      <c r="D612" s="572"/>
      <c r="G612" s="574"/>
    </row>
    <row r="613" spans="1:7" ht="38.25">
      <c r="A613" s="569"/>
      <c r="B613" s="599" t="s">
        <v>893</v>
      </c>
      <c r="C613" s="571"/>
      <c r="D613" s="572"/>
      <c r="G613" s="574"/>
    </row>
    <row r="614" spans="1:7" ht="25.5">
      <c r="A614" s="569"/>
      <c r="B614" s="691" t="s">
        <v>894</v>
      </c>
      <c r="C614" s="571"/>
      <c r="D614" s="572"/>
      <c r="G614" s="574"/>
    </row>
    <row r="615" spans="1:7" ht="38.25">
      <c r="A615" s="569"/>
      <c r="B615" s="635" t="s">
        <v>895</v>
      </c>
      <c r="C615" s="597"/>
      <c r="D615" s="572"/>
      <c r="G615" s="574"/>
    </row>
    <row r="616" spans="1:7">
      <c r="A616" s="569"/>
      <c r="B616" s="570" t="s">
        <v>896</v>
      </c>
      <c r="C616" s="597"/>
      <c r="D616" s="572"/>
      <c r="G616" s="574"/>
    </row>
    <row r="617" spans="1:7">
      <c r="A617" s="692"/>
      <c r="B617" s="603">
        <v>13.38</v>
      </c>
      <c r="C617" s="604" t="s">
        <v>619</v>
      </c>
      <c r="D617" s="605" t="s">
        <v>605</v>
      </c>
      <c r="E617" s="606">
        <v>0</v>
      </c>
      <c r="F617" s="607" t="s">
        <v>606</v>
      </c>
      <c r="G617" s="608">
        <f>B617*E617</f>
        <v>0</v>
      </c>
    </row>
    <row r="618" spans="1:7">
      <c r="A618" s="569"/>
      <c r="B618" s="603"/>
      <c r="C618" s="618"/>
      <c r="D618" s="621"/>
      <c r="E618" s="622"/>
      <c r="F618" s="623"/>
      <c r="G618" s="574"/>
    </row>
    <row r="619" spans="1:7">
      <c r="A619" s="602">
        <v>15.02</v>
      </c>
      <c r="B619" s="657" t="s">
        <v>897</v>
      </c>
      <c r="C619" s="571"/>
      <c r="D619" s="572"/>
      <c r="F619" s="571"/>
      <c r="G619" s="574"/>
    </row>
    <row r="620" spans="1:7" ht="127.5">
      <c r="A620" s="602"/>
      <c r="B620" s="657" t="s">
        <v>898</v>
      </c>
      <c r="C620" s="571"/>
      <c r="D620" s="572"/>
      <c r="F620" s="571"/>
      <c r="G620" s="574"/>
    </row>
    <row r="621" spans="1:7" ht="25.5">
      <c r="A621" s="602"/>
      <c r="B621" s="657" t="s">
        <v>899</v>
      </c>
      <c r="C621" s="571"/>
      <c r="D621" s="572"/>
      <c r="F621" s="571"/>
      <c r="G621" s="574"/>
    </row>
    <row r="622" spans="1:7" ht="25.5">
      <c r="A622" s="602"/>
      <c r="B622" s="657" t="s">
        <v>900</v>
      </c>
      <c r="C622" s="571"/>
      <c r="D622" s="572"/>
      <c r="F622" s="571"/>
      <c r="G622" s="574"/>
    </row>
    <row r="623" spans="1:7" ht="25.5">
      <c r="A623" s="602"/>
      <c r="B623" s="657" t="s">
        <v>901</v>
      </c>
      <c r="C623" s="571"/>
      <c r="D623" s="572"/>
      <c r="F623" s="571"/>
      <c r="G623" s="574"/>
    </row>
    <row r="624" spans="1:7">
      <c r="A624" s="693" t="s">
        <v>902</v>
      </c>
      <c r="B624" s="694">
        <v>25.58</v>
      </c>
      <c r="C624" s="571"/>
      <c r="D624" s="572"/>
      <c r="F624" s="571"/>
      <c r="G624" s="574"/>
    </row>
    <row r="625" spans="1:7">
      <c r="A625" s="695" t="s">
        <v>903</v>
      </c>
      <c r="B625" s="654">
        <v>98.32</v>
      </c>
      <c r="C625" s="604"/>
      <c r="D625" s="572"/>
      <c r="F625" s="571"/>
      <c r="G625" s="574"/>
    </row>
    <row r="626" spans="1:7">
      <c r="A626" s="633"/>
      <c r="B626" s="603">
        <f>SUM(B624:B625)</f>
        <v>123.89999999999999</v>
      </c>
      <c r="C626" s="604" t="s">
        <v>619</v>
      </c>
      <c r="D626" s="605" t="s">
        <v>605</v>
      </c>
      <c r="E626" s="606">
        <v>0</v>
      </c>
      <c r="F626" s="604" t="s">
        <v>606</v>
      </c>
      <c r="G626" s="608">
        <f>B626*E626</f>
        <v>0</v>
      </c>
    </row>
    <row r="627" spans="1:7">
      <c r="A627" s="569"/>
      <c r="B627" s="603"/>
      <c r="C627" s="618"/>
      <c r="D627" s="621"/>
      <c r="E627" s="622"/>
      <c r="F627" s="623"/>
      <c r="G627" s="574"/>
    </row>
    <row r="628" spans="1:7">
      <c r="A628" s="602">
        <v>15.03</v>
      </c>
      <c r="B628" s="657" t="s">
        <v>904</v>
      </c>
      <c r="C628" s="571"/>
      <c r="D628" s="572"/>
      <c r="F628" s="571"/>
      <c r="G628" s="574"/>
    </row>
    <row r="629" spans="1:7" ht="102">
      <c r="A629" s="602"/>
      <c r="B629" s="657" t="s">
        <v>905</v>
      </c>
      <c r="C629" s="571"/>
      <c r="D629" s="572"/>
      <c r="F629" s="571"/>
      <c r="G629" s="574"/>
    </row>
    <row r="630" spans="1:7" ht="25.5">
      <c r="A630" s="602"/>
      <c r="B630" s="657" t="s">
        <v>899</v>
      </c>
      <c r="C630" s="571"/>
      <c r="D630" s="572"/>
      <c r="F630" s="571"/>
      <c r="G630" s="574"/>
    </row>
    <row r="631" spans="1:7" ht="25.5">
      <c r="A631" s="602"/>
      <c r="B631" s="657" t="s">
        <v>900</v>
      </c>
      <c r="C631" s="571"/>
      <c r="D631" s="572"/>
      <c r="F631" s="571"/>
      <c r="G631" s="574"/>
    </row>
    <row r="632" spans="1:7">
      <c r="A632" s="633"/>
      <c r="B632" s="603">
        <v>43.4</v>
      </c>
      <c r="C632" s="604" t="s">
        <v>619</v>
      </c>
      <c r="D632" s="605" t="s">
        <v>605</v>
      </c>
      <c r="E632" s="606">
        <v>0</v>
      </c>
      <c r="F632" s="604" t="s">
        <v>606</v>
      </c>
      <c r="G632" s="608">
        <f>B632*E632</f>
        <v>0</v>
      </c>
    </row>
    <row r="633" spans="1:7">
      <c r="A633" s="569"/>
      <c r="B633" s="603"/>
      <c r="C633" s="618"/>
      <c r="D633" s="621"/>
      <c r="E633" s="622"/>
      <c r="F633" s="623"/>
      <c r="G633" s="574"/>
    </row>
    <row r="634" spans="1:7">
      <c r="A634" s="602">
        <v>15.04</v>
      </c>
      <c r="B634" s="619" t="s">
        <v>906</v>
      </c>
      <c r="C634" s="571"/>
      <c r="D634" s="572"/>
      <c r="F634" s="571"/>
      <c r="G634" s="574"/>
    </row>
    <row r="635" spans="1:7" ht="25.5">
      <c r="A635" s="602"/>
      <c r="B635" s="619" t="s">
        <v>907</v>
      </c>
      <c r="C635" s="571"/>
      <c r="D635" s="572"/>
      <c r="F635" s="571"/>
      <c r="G635" s="574"/>
    </row>
    <row r="636" spans="1:7">
      <c r="A636" s="602"/>
      <c r="B636" s="619" t="s">
        <v>908</v>
      </c>
      <c r="C636" s="571"/>
      <c r="D636" s="572"/>
      <c r="F636" s="571"/>
      <c r="G636" s="574"/>
    </row>
    <row r="637" spans="1:7">
      <c r="A637" s="602"/>
      <c r="B637" s="619" t="s">
        <v>909</v>
      </c>
      <c r="C637" s="571"/>
      <c r="D637" s="572"/>
      <c r="F637" s="571"/>
      <c r="G637" s="574"/>
    </row>
    <row r="638" spans="1:7">
      <c r="A638" s="602"/>
      <c r="B638" s="619" t="s">
        <v>910</v>
      </c>
      <c r="C638" s="571"/>
      <c r="D638" s="572"/>
      <c r="F638" s="571"/>
      <c r="G638" s="574"/>
    </row>
    <row r="639" spans="1:7">
      <c r="A639" s="569"/>
      <c r="B639" s="619" t="s">
        <v>911</v>
      </c>
      <c r="C639" s="571"/>
      <c r="D639" s="572"/>
      <c r="F639" s="571"/>
      <c r="G639" s="574"/>
    </row>
    <row r="640" spans="1:7">
      <c r="A640" s="569"/>
      <c r="B640" s="603">
        <v>8</v>
      </c>
      <c r="C640" s="604" t="s">
        <v>18</v>
      </c>
      <c r="D640" s="605" t="s">
        <v>605</v>
      </c>
      <c r="E640" s="606">
        <v>0</v>
      </c>
      <c r="F640" s="604" t="s">
        <v>606</v>
      </c>
      <c r="G640" s="608">
        <f>B640*E640</f>
        <v>0</v>
      </c>
    </row>
    <row r="641" spans="1:7">
      <c r="A641" s="569"/>
      <c r="B641" s="578"/>
      <c r="C641" s="571"/>
      <c r="D641" s="572"/>
      <c r="G641" s="574"/>
    </row>
    <row r="642" spans="1:7">
      <c r="A642" s="602">
        <v>15.05</v>
      </c>
      <c r="B642" s="619" t="s">
        <v>912</v>
      </c>
      <c r="C642" s="571"/>
      <c r="D642" s="572"/>
      <c r="F642" s="571"/>
      <c r="G642" s="574"/>
    </row>
    <row r="643" spans="1:7" s="588" customFormat="1">
      <c r="A643" s="569"/>
      <c r="B643" s="619" t="s">
        <v>911</v>
      </c>
      <c r="C643" s="571"/>
      <c r="D643" s="572"/>
      <c r="E643" s="573"/>
      <c r="F643" s="571"/>
      <c r="G643" s="574"/>
    </row>
    <row r="644" spans="1:7">
      <c r="A644" s="569"/>
      <c r="B644" s="603">
        <v>1</v>
      </c>
      <c r="C644" s="604" t="s">
        <v>18</v>
      </c>
      <c r="D644" s="605" t="s">
        <v>605</v>
      </c>
      <c r="E644" s="606">
        <v>0</v>
      </c>
      <c r="F644" s="604" t="s">
        <v>606</v>
      </c>
      <c r="G644" s="608">
        <f>B644*E644</f>
        <v>0</v>
      </c>
    </row>
    <row r="645" spans="1:7">
      <c r="A645" s="569"/>
      <c r="B645" s="603"/>
      <c r="C645" s="618"/>
      <c r="D645" s="621"/>
      <c r="E645" s="622"/>
      <c r="F645" s="618"/>
      <c r="G645" s="574"/>
    </row>
    <row r="646" spans="1:7" s="588" customFormat="1" ht="25.5">
      <c r="A646" s="602">
        <v>15.06</v>
      </c>
      <c r="B646" s="619" t="s">
        <v>913</v>
      </c>
      <c r="C646" s="571"/>
      <c r="D646" s="572"/>
      <c r="E646" s="573"/>
      <c r="F646" s="571"/>
      <c r="G646" s="574"/>
    </row>
    <row r="647" spans="1:7" ht="140.25">
      <c r="A647" s="602"/>
      <c r="B647" s="619" t="s">
        <v>914</v>
      </c>
      <c r="C647" s="571"/>
      <c r="D647" s="572"/>
      <c r="F647" s="571"/>
      <c r="G647" s="574"/>
    </row>
    <row r="648" spans="1:7" ht="38.25">
      <c r="A648" s="602"/>
      <c r="B648" s="657" t="s">
        <v>915</v>
      </c>
      <c r="C648" s="571"/>
      <c r="D648" s="572"/>
      <c r="F648" s="571"/>
      <c r="G648" s="574"/>
    </row>
    <row r="649" spans="1:7">
      <c r="A649" s="602"/>
      <c r="B649" s="657" t="s">
        <v>916</v>
      </c>
      <c r="C649" s="571"/>
      <c r="D649" s="572"/>
      <c r="F649" s="571"/>
      <c r="G649" s="574"/>
    </row>
    <row r="650" spans="1:7">
      <c r="A650" s="569"/>
      <c r="B650" s="657" t="s">
        <v>917</v>
      </c>
      <c r="C650" s="571"/>
      <c r="D650" s="572"/>
      <c r="F650" s="571"/>
      <c r="G650" s="574"/>
    </row>
    <row r="651" spans="1:7">
      <c r="A651" s="569"/>
      <c r="B651" s="603">
        <v>5.04</v>
      </c>
      <c r="C651" s="604" t="s">
        <v>619</v>
      </c>
      <c r="D651" s="605" t="s">
        <v>605</v>
      </c>
      <c r="E651" s="606">
        <v>0</v>
      </c>
      <c r="F651" s="604" t="s">
        <v>606</v>
      </c>
      <c r="G651" s="608">
        <f>B651*E651</f>
        <v>0</v>
      </c>
    </row>
    <row r="652" spans="1:7">
      <c r="A652" s="569"/>
      <c r="B652" s="603"/>
      <c r="C652" s="618"/>
      <c r="D652" s="621"/>
      <c r="E652" s="622"/>
      <c r="F652" s="623"/>
      <c r="G652" s="574"/>
    </row>
    <row r="653" spans="1:7" ht="51">
      <c r="A653" s="602">
        <v>15.07</v>
      </c>
      <c r="B653" s="619" t="s">
        <v>918</v>
      </c>
      <c r="C653" s="571"/>
      <c r="D653" s="572"/>
      <c r="G653" s="574"/>
    </row>
    <row r="654" spans="1:7" ht="25.5">
      <c r="A654" s="602"/>
      <c r="B654" s="619" t="s">
        <v>919</v>
      </c>
      <c r="C654" s="571"/>
      <c r="D654" s="572"/>
      <c r="G654" s="574"/>
    </row>
    <row r="655" spans="1:7">
      <c r="A655" s="602"/>
      <c r="B655" s="619" t="s">
        <v>920</v>
      </c>
      <c r="C655" s="571"/>
      <c r="D655" s="572"/>
      <c r="G655" s="574"/>
    </row>
    <row r="656" spans="1:7">
      <c r="A656" s="602"/>
      <c r="B656" s="657" t="s">
        <v>921</v>
      </c>
      <c r="C656" s="571"/>
      <c r="D656" s="572"/>
      <c r="G656" s="574"/>
    </row>
    <row r="657" spans="1:7" ht="25.5">
      <c r="A657" s="602"/>
      <c r="B657" s="657" t="s">
        <v>922</v>
      </c>
      <c r="C657" s="571"/>
      <c r="D657" s="572"/>
      <c r="G657" s="574"/>
    </row>
    <row r="658" spans="1:7" ht="38.25">
      <c r="A658" s="602"/>
      <c r="B658" s="657" t="s">
        <v>923</v>
      </c>
      <c r="C658" s="571"/>
      <c r="D658" s="572"/>
      <c r="G658" s="574"/>
    </row>
    <row r="659" spans="1:7" ht="51">
      <c r="A659" s="602"/>
      <c r="B659" s="657" t="s">
        <v>924</v>
      </c>
      <c r="C659" s="571"/>
      <c r="D659" s="572"/>
      <c r="G659" s="574"/>
    </row>
    <row r="660" spans="1:7" ht="25.5">
      <c r="A660" s="602"/>
      <c r="B660" s="657" t="s">
        <v>925</v>
      </c>
      <c r="C660" s="571"/>
      <c r="D660" s="572"/>
      <c r="G660" s="574"/>
    </row>
    <row r="661" spans="1:7">
      <c r="A661" s="602"/>
      <c r="B661" s="657" t="s">
        <v>866</v>
      </c>
      <c r="C661" s="571"/>
      <c r="D661" s="572"/>
      <c r="G661" s="574"/>
    </row>
    <row r="662" spans="1:7">
      <c r="A662" s="569"/>
      <c r="B662" s="603">
        <v>169.97</v>
      </c>
      <c r="C662" s="604" t="s">
        <v>619</v>
      </c>
      <c r="D662" s="605" t="s">
        <v>605</v>
      </c>
      <c r="E662" s="606">
        <v>0</v>
      </c>
      <c r="F662" s="607" t="s">
        <v>606</v>
      </c>
      <c r="G662" s="608">
        <f>B662*E662</f>
        <v>0</v>
      </c>
    </row>
    <row r="663" spans="1:7">
      <c r="A663" s="569"/>
      <c r="B663" s="603"/>
      <c r="C663" s="618"/>
      <c r="D663" s="621"/>
      <c r="E663" s="622"/>
      <c r="F663" s="623"/>
      <c r="G663" s="574"/>
    </row>
    <row r="664" spans="1:7">
      <c r="A664" s="609">
        <v>15</v>
      </c>
      <c r="B664" s="610" t="s">
        <v>926</v>
      </c>
      <c r="C664" s="611"/>
      <c r="D664" s="611"/>
      <c r="E664" s="612"/>
      <c r="F664" s="613"/>
      <c r="G664" s="608">
        <f>SUM(G610:G662)</f>
        <v>0</v>
      </c>
    </row>
    <row r="665" spans="1:7">
      <c r="A665" s="569"/>
      <c r="B665" s="570"/>
      <c r="C665" s="571"/>
      <c r="D665" s="572"/>
      <c r="G665" s="574"/>
    </row>
    <row r="666" spans="1:7">
      <c r="A666" s="569"/>
      <c r="B666" s="570"/>
      <c r="C666" s="571"/>
      <c r="D666" s="572"/>
      <c r="G666" s="574"/>
    </row>
    <row r="667" spans="1:7">
      <c r="A667" s="589">
        <v>16</v>
      </c>
      <c r="B667" s="590" t="s">
        <v>927</v>
      </c>
      <c r="C667" s="591"/>
      <c r="D667" s="592"/>
      <c r="E667" s="593"/>
      <c r="F667" s="594"/>
      <c r="G667" s="595"/>
    </row>
    <row r="668" spans="1:7" s="588" customFormat="1">
      <c r="A668" s="569"/>
      <c r="B668" s="570"/>
      <c r="C668" s="571"/>
      <c r="D668" s="572"/>
      <c r="E668" s="573"/>
      <c r="F668" s="568"/>
      <c r="G668" s="574"/>
    </row>
    <row r="669" spans="1:7">
      <c r="A669" s="569"/>
      <c r="B669" s="626" t="s">
        <v>928</v>
      </c>
      <c r="C669" s="571"/>
      <c r="D669" s="572"/>
      <c r="G669" s="574"/>
    </row>
    <row r="670" spans="1:7">
      <c r="A670" s="569"/>
      <c r="B670" s="570"/>
      <c r="C670" s="571"/>
      <c r="D670" s="572"/>
      <c r="G670" s="574"/>
    </row>
    <row r="671" spans="1:7" s="588" customFormat="1" ht="51">
      <c r="A671" s="569"/>
      <c r="B671" s="579" t="s">
        <v>929</v>
      </c>
      <c r="C671" s="571"/>
      <c r="D671" s="572"/>
      <c r="E671" s="573"/>
      <c r="F671" s="568"/>
      <c r="G671" s="574"/>
    </row>
    <row r="672" spans="1:7" ht="38.25">
      <c r="A672" s="569"/>
      <c r="B672" s="579" t="s">
        <v>872</v>
      </c>
      <c r="C672" s="571"/>
      <c r="D672" s="572"/>
      <c r="G672" s="574"/>
    </row>
    <row r="673" spans="1:7" ht="25.5">
      <c r="A673" s="569"/>
      <c r="B673" s="579" t="s">
        <v>930</v>
      </c>
      <c r="C673" s="571"/>
      <c r="D673" s="572"/>
      <c r="G673" s="574"/>
    </row>
    <row r="674" spans="1:7" s="588" customFormat="1">
      <c r="A674" s="568"/>
      <c r="B674" s="579" t="s">
        <v>842</v>
      </c>
      <c r="C674" s="571"/>
      <c r="D674" s="572"/>
      <c r="E674" s="573"/>
      <c r="F674" s="568"/>
      <c r="G674" s="574"/>
    </row>
    <row r="675" spans="1:7" s="588" customFormat="1">
      <c r="A675" s="569"/>
      <c r="B675" s="579" t="s">
        <v>860</v>
      </c>
      <c r="C675" s="571"/>
      <c r="D675" s="572"/>
      <c r="E675" s="573"/>
      <c r="F675" s="568"/>
      <c r="G675" s="574"/>
    </row>
    <row r="676" spans="1:7" ht="25.5">
      <c r="A676" s="569"/>
      <c r="B676" s="579" t="s">
        <v>931</v>
      </c>
      <c r="C676" s="571"/>
      <c r="D676" s="572"/>
      <c r="G676" s="574"/>
    </row>
    <row r="677" spans="1:7">
      <c r="A677" s="569"/>
      <c r="B677" s="579" t="s">
        <v>711</v>
      </c>
      <c r="C677" s="571"/>
      <c r="D677" s="572"/>
      <c r="G677" s="574"/>
    </row>
    <row r="678" spans="1:7" ht="25.5">
      <c r="A678" s="569"/>
      <c r="B678" s="579" t="s">
        <v>713</v>
      </c>
      <c r="C678" s="571"/>
      <c r="D678" s="572"/>
      <c r="G678" s="574"/>
    </row>
    <row r="679" spans="1:7">
      <c r="A679" s="569"/>
      <c r="B679" s="570"/>
      <c r="C679" s="571"/>
      <c r="D679" s="572"/>
      <c r="G679" s="574"/>
    </row>
    <row r="680" spans="1:7">
      <c r="A680" s="569"/>
      <c r="B680" s="626" t="s">
        <v>932</v>
      </c>
      <c r="C680" s="571"/>
      <c r="D680" s="572"/>
      <c r="G680" s="574"/>
    </row>
    <row r="681" spans="1:7">
      <c r="A681" s="569"/>
      <c r="B681" s="570"/>
      <c r="C681" s="571"/>
      <c r="D681" s="572"/>
      <c r="G681" s="574"/>
    </row>
    <row r="682" spans="1:7" ht="25.5">
      <c r="A682" s="602">
        <v>16.010000000000002</v>
      </c>
      <c r="B682" s="657" t="s">
        <v>933</v>
      </c>
      <c r="C682" s="571"/>
      <c r="D682" s="572"/>
      <c r="G682" s="574"/>
    </row>
    <row r="683" spans="1:7" ht="76.5">
      <c r="A683" s="602"/>
      <c r="B683" s="657" t="s">
        <v>934</v>
      </c>
      <c r="C683" s="571"/>
      <c r="D683" s="572"/>
      <c r="G683" s="574"/>
    </row>
    <row r="684" spans="1:7">
      <c r="A684" s="633"/>
      <c r="B684" s="603">
        <f>+B266+B617+2*B626+2*B632+B651-B558-B687</f>
        <v>520.91999999999985</v>
      </c>
      <c r="C684" s="604" t="s">
        <v>619</v>
      </c>
      <c r="D684" s="605" t="s">
        <v>605</v>
      </c>
      <c r="E684" s="606">
        <v>0</v>
      </c>
      <c r="F684" s="607" t="s">
        <v>606</v>
      </c>
      <c r="G684" s="608">
        <f>B684*E684</f>
        <v>0</v>
      </c>
    </row>
    <row r="685" spans="1:7">
      <c r="A685" s="633"/>
      <c r="B685" s="603"/>
      <c r="C685" s="571"/>
      <c r="D685" s="572"/>
      <c r="G685" s="574"/>
    </row>
    <row r="686" spans="1:7" ht="89.25">
      <c r="A686" s="602">
        <v>16.02</v>
      </c>
      <c r="B686" s="657" t="s">
        <v>935</v>
      </c>
      <c r="C686" s="571"/>
      <c r="D686" s="572"/>
      <c r="G686" s="574"/>
    </row>
    <row r="687" spans="1:7">
      <c r="A687" s="633"/>
      <c r="B687" s="603">
        <v>244.28</v>
      </c>
      <c r="C687" s="604" t="s">
        <v>619</v>
      </c>
      <c r="D687" s="605" t="s">
        <v>605</v>
      </c>
      <c r="E687" s="606">
        <v>0</v>
      </c>
      <c r="F687" s="607" t="s">
        <v>606</v>
      </c>
      <c r="G687" s="608">
        <f>B687*E687</f>
        <v>0</v>
      </c>
    </row>
    <row r="688" spans="1:7">
      <c r="A688" s="633"/>
      <c r="B688" s="603"/>
      <c r="C688" s="571"/>
      <c r="D688" s="572"/>
      <c r="G688" s="574"/>
    </row>
    <row r="689" spans="1:7" ht="76.5">
      <c r="A689" s="602">
        <v>16.03</v>
      </c>
      <c r="B689" s="657" t="s">
        <v>936</v>
      </c>
      <c r="C689" s="571"/>
      <c r="D689" s="572"/>
      <c r="G689" s="574"/>
    </row>
    <row r="690" spans="1:7">
      <c r="A690" s="633"/>
      <c r="B690" s="603">
        <f>+B272+B662</f>
        <v>364.59000000000003</v>
      </c>
      <c r="C690" s="604" t="s">
        <v>619</v>
      </c>
      <c r="D690" s="605" t="s">
        <v>605</v>
      </c>
      <c r="E690" s="606">
        <v>0</v>
      </c>
      <c r="F690" s="607" t="s">
        <v>606</v>
      </c>
      <c r="G690" s="608">
        <f>B690*E690</f>
        <v>0</v>
      </c>
    </row>
    <row r="691" spans="1:7">
      <c r="A691" s="633"/>
      <c r="B691" s="603"/>
      <c r="C691" s="618"/>
      <c r="D691" s="621"/>
      <c r="E691" s="622"/>
      <c r="F691" s="623"/>
      <c r="G691" s="574"/>
    </row>
    <row r="692" spans="1:7">
      <c r="A692" s="609">
        <v>16</v>
      </c>
      <c r="B692" s="610" t="s">
        <v>937</v>
      </c>
      <c r="C692" s="611"/>
      <c r="D692" s="611"/>
      <c r="E692" s="612"/>
      <c r="F692" s="613"/>
      <c r="G692" s="608">
        <f>SUM(G682:G690)</f>
        <v>0</v>
      </c>
    </row>
    <row r="693" spans="1:7">
      <c r="A693" s="568"/>
      <c r="B693" s="570"/>
      <c r="C693" s="571"/>
      <c r="D693" s="572"/>
      <c r="G693" s="574"/>
    </row>
    <row r="694" spans="1:7">
      <c r="A694" s="568"/>
      <c r="B694" s="570"/>
      <c r="C694" s="571"/>
      <c r="D694" s="572"/>
      <c r="G694" s="574"/>
    </row>
    <row r="695" spans="1:7">
      <c r="A695" s="589">
        <v>17</v>
      </c>
      <c r="B695" s="590" t="s">
        <v>938</v>
      </c>
      <c r="C695" s="591"/>
      <c r="D695" s="592"/>
      <c r="E695" s="593"/>
      <c r="F695" s="594"/>
      <c r="G695" s="595"/>
    </row>
    <row r="696" spans="1:7">
      <c r="A696" s="569"/>
      <c r="B696" s="570"/>
      <c r="C696" s="571"/>
      <c r="D696" s="572"/>
      <c r="G696" s="574"/>
    </row>
    <row r="697" spans="1:7">
      <c r="A697" s="569"/>
      <c r="B697" s="626" t="s">
        <v>939</v>
      </c>
      <c r="C697" s="571"/>
      <c r="D697" s="572"/>
      <c r="G697" s="574"/>
    </row>
    <row r="698" spans="1:7">
      <c r="A698" s="569"/>
      <c r="B698" s="570"/>
      <c r="C698" s="571"/>
      <c r="D698" s="572"/>
      <c r="G698" s="574"/>
    </row>
    <row r="699" spans="1:7" ht="51">
      <c r="A699" s="569"/>
      <c r="B699" s="578" t="s">
        <v>940</v>
      </c>
      <c r="C699" s="571"/>
      <c r="D699" s="572"/>
      <c r="G699" s="574"/>
    </row>
    <row r="700" spans="1:7" ht="38.25">
      <c r="A700" s="569"/>
      <c r="B700" s="578" t="s">
        <v>872</v>
      </c>
      <c r="C700" s="571"/>
      <c r="D700" s="572"/>
      <c r="G700" s="574"/>
    </row>
    <row r="701" spans="1:7" ht="25.5">
      <c r="A701" s="569"/>
      <c r="B701" s="579" t="s">
        <v>941</v>
      </c>
      <c r="C701" s="571"/>
      <c r="D701" s="572"/>
      <c r="G701" s="574"/>
    </row>
    <row r="702" spans="1:7">
      <c r="A702" s="569"/>
      <c r="B702" s="570" t="s">
        <v>842</v>
      </c>
      <c r="C702" s="571"/>
      <c r="D702" s="572"/>
      <c r="G702" s="574"/>
    </row>
    <row r="703" spans="1:7">
      <c r="A703" s="569"/>
      <c r="B703" s="578" t="s">
        <v>860</v>
      </c>
      <c r="C703" s="571"/>
      <c r="D703" s="572"/>
      <c r="G703" s="574"/>
    </row>
    <row r="704" spans="1:7" s="588" customFormat="1" ht="25.5">
      <c r="A704" s="569"/>
      <c r="B704" s="578" t="s">
        <v>931</v>
      </c>
      <c r="C704" s="571"/>
      <c r="D704" s="572"/>
      <c r="E704" s="573"/>
      <c r="F704" s="568"/>
      <c r="G704" s="574"/>
    </row>
    <row r="705" spans="1:7">
      <c r="A705" s="569"/>
      <c r="B705" s="570" t="s">
        <v>711</v>
      </c>
      <c r="C705" s="571"/>
      <c r="D705" s="572"/>
      <c r="G705" s="574"/>
    </row>
    <row r="706" spans="1:7" ht="25.5">
      <c r="A706" s="569"/>
      <c r="B706" s="578" t="s">
        <v>713</v>
      </c>
      <c r="C706" s="571"/>
      <c r="D706" s="572"/>
      <c r="G706" s="574"/>
    </row>
    <row r="707" spans="1:7" s="588" customFormat="1" ht="63.75">
      <c r="A707" s="569"/>
      <c r="B707" s="578" t="s">
        <v>942</v>
      </c>
      <c r="C707" s="571"/>
      <c r="D707" s="572"/>
      <c r="E707" s="573"/>
      <c r="F707" s="568"/>
      <c r="G707" s="574"/>
    </row>
    <row r="708" spans="1:7">
      <c r="A708" s="569"/>
      <c r="B708" s="570"/>
      <c r="C708" s="571"/>
      <c r="D708" s="572"/>
      <c r="G708" s="574"/>
    </row>
    <row r="709" spans="1:7">
      <c r="A709" s="569"/>
      <c r="B709" s="626" t="s">
        <v>943</v>
      </c>
      <c r="C709" s="571"/>
      <c r="D709" s="572"/>
      <c r="G709" s="574"/>
    </row>
    <row r="710" spans="1:7">
      <c r="A710" s="569"/>
      <c r="B710" s="570"/>
      <c r="C710" s="571"/>
      <c r="D710" s="572"/>
      <c r="G710" s="574"/>
    </row>
    <row r="711" spans="1:7" ht="89.25">
      <c r="A711" s="602">
        <v>17.010000000000002</v>
      </c>
      <c r="B711" s="680" t="s">
        <v>944</v>
      </c>
      <c r="C711" s="571"/>
      <c r="D711" s="572"/>
      <c r="E711" s="696"/>
      <c r="F711" s="571"/>
      <c r="G711" s="690"/>
    </row>
    <row r="712" spans="1:7" ht="63.75">
      <c r="A712" s="602"/>
      <c r="B712" s="680" t="s">
        <v>945</v>
      </c>
      <c r="C712" s="571"/>
      <c r="D712" s="572"/>
      <c r="E712" s="696"/>
      <c r="F712" s="571"/>
      <c r="G712" s="690"/>
    </row>
    <row r="713" spans="1:7" ht="25.5">
      <c r="A713" s="679"/>
      <c r="B713" s="657" t="s">
        <v>946</v>
      </c>
      <c r="C713" s="571"/>
      <c r="D713" s="572"/>
      <c r="E713" s="696"/>
      <c r="F713" s="571"/>
      <c r="G713" s="690"/>
    </row>
    <row r="714" spans="1:7" ht="38.25">
      <c r="A714" s="679"/>
      <c r="B714" s="657" t="s">
        <v>947</v>
      </c>
      <c r="C714" s="571"/>
      <c r="D714" s="572"/>
      <c r="E714" s="696"/>
      <c r="F714" s="571"/>
      <c r="G714" s="690"/>
    </row>
    <row r="715" spans="1:7">
      <c r="A715" s="697"/>
      <c r="B715" s="603">
        <f>+B515</f>
        <v>166.67</v>
      </c>
      <c r="C715" s="604" t="s">
        <v>619</v>
      </c>
      <c r="D715" s="605" t="s">
        <v>605</v>
      </c>
      <c r="E715" s="684">
        <v>0</v>
      </c>
      <c r="F715" s="607" t="s">
        <v>606</v>
      </c>
      <c r="G715" s="608">
        <f>B715*E715</f>
        <v>0</v>
      </c>
    </row>
    <row r="716" spans="1:7">
      <c r="A716" s="569"/>
      <c r="B716" s="570"/>
      <c r="C716" s="571"/>
      <c r="D716" s="572"/>
      <c r="G716" s="574"/>
    </row>
    <row r="717" spans="1:7" ht="76.5">
      <c r="A717" s="602">
        <v>17.02</v>
      </c>
      <c r="B717" s="578" t="s">
        <v>948</v>
      </c>
      <c r="C717" s="571"/>
      <c r="D717" s="572"/>
      <c r="G717" s="574"/>
    </row>
    <row r="718" spans="1:7">
      <c r="A718" s="569"/>
      <c r="B718" s="578" t="s">
        <v>949</v>
      </c>
      <c r="C718" s="571"/>
      <c r="D718" s="572"/>
      <c r="G718" s="574"/>
    </row>
    <row r="719" spans="1:7">
      <c r="A719" s="569"/>
      <c r="B719" s="603">
        <f>+B715+276.43</f>
        <v>443.1</v>
      </c>
      <c r="C719" s="604" t="s">
        <v>619</v>
      </c>
      <c r="D719" s="605" t="s">
        <v>605</v>
      </c>
      <c r="E719" s="606">
        <v>0</v>
      </c>
      <c r="F719" s="607" t="s">
        <v>606</v>
      </c>
      <c r="G719" s="608">
        <f>B719*E719</f>
        <v>0</v>
      </c>
    </row>
    <row r="720" spans="1:7">
      <c r="A720" s="569"/>
      <c r="B720" s="570"/>
      <c r="C720" s="571"/>
      <c r="D720" s="572"/>
      <c r="G720" s="574"/>
    </row>
    <row r="721" spans="1:7" ht="38.25">
      <c r="A721" s="602">
        <v>17.03</v>
      </c>
      <c r="B721" s="578" t="s">
        <v>950</v>
      </c>
      <c r="C721" s="571"/>
      <c r="D721" s="572"/>
      <c r="G721" s="574"/>
    </row>
    <row r="722" spans="1:7" s="588" customFormat="1">
      <c r="A722" s="569"/>
      <c r="B722" s="578" t="s">
        <v>949</v>
      </c>
      <c r="C722" s="571"/>
      <c r="D722" s="572"/>
      <c r="E722" s="573"/>
      <c r="F722" s="568"/>
      <c r="G722" s="574"/>
    </row>
    <row r="723" spans="1:7">
      <c r="A723" s="569"/>
      <c r="B723" s="603">
        <v>600</v>
      </c>
      <c r="C723" s="604" t="s">
        <v>619</v>
      </c>
      <c r="D723" s="605" t="s">
        <v>605</v>
      </c>
      <c r="E723" s="606">
        <v>0</v>
      </c>
      <c r="F723" s="607" t="s">
        <v>606</v>
      </c>
      <c r="G723" s="608">
        <f>B723*E723</f>
        <v>0</v>
      </c>
    </row>
    <row r="724" spans="1:7" s="623" customFormat="1">
      <c r="A724" s="683"/>
      <c r="B724" s="603"/>
      <c r="C724" s="571"/>
      <c r="D724" s="572"/>
      <c r="E724" s="573"/>
      <c r="F724" s="568"/>
      <c r="G724" s="574"/>
    </row>
    <row r="725" spans="1:7" s="588" customFormat="1">
      <c r="A725" s="609">
        <v>17</v>
      </c>
      <c r="B725" s="610" t="s">
        <v>951</v>
      </c>
      <c r="C725" s="611"/>
      <c r="D725" s="611"/>
      <c r="E725" s="612"/>
      <c r="F725" s="613"/>
      <c r="G725" s="608">
        <f>SUM(G711:G724)</f>
        <v>0</v>
      </c>
    </row>
    <row r="726" spans="1:7" s="623" customFormat="1">
      <c r="A726" s="683"/>
      <c r="B726" s="570"/>
      <c r="C726" s="571"/>
      <c r="D726" s="572"/>
      <c r="E726" s="573"/>
      <c r="F726" s="568"/>
      <c r="G726" s="574"/>
    </row>
    <row r="727" spans="1:7" s="588" customFormat="1">
      <c r="A727" s="569"/>
      <c r="B727" s="570"/>
      <c r="C727" s="571"/>
      <c r="D727" s="572"/>
      <c r="E727" s="573"/>
      <c r="F727" s="568"/>
      <c r="G727" s="574"/>
    </row>
    <row r="728" spans="1:7" s="623" customFormat="1">
      <c r="A728" s="589">
        <v>18</v>
      </c>
      <c r="B728" s="590" t="s">
        <v>952</v>
      </c>
      <c r="C728" s="591"/>
      <c r="D728" s="592"/>
      <c r="E728" s="593"/>
      <c r="F728" s="594"/>
      <c r="G728" s="595"/>
    </row>
    <row r="729" spans="1:7" s="623" customFormat="1">
      <c r="A729" s="568"/>
      <c r="B729" s="630"/>
      <c r="C729" s="571"/>
      <c r="D729" s="572"/>
      <c r="E729" s="573"/>
      <c r="F729" s="568"/>
      <c r="G729" s="574"/>
    </row>
    <row r="730" spans="1:7" s="623" customFormat="1">
      <c r="A730" s="568"/>
      <c r="B730" s="626" t="s">
        <v>953</v>
      </c>
      <c r="C730" s="571"/>
      <c r="D730" s="572"/>
      <c r="E730" s="573"/>
      <c r="F730" s="568"/>
      <c r="G730" s="574"/>
    </row>
    <row r="731" spans="1:7" s="623" customFormat="1">
      <c r="A731" s="568"/>
      <c r="B731" s="570"/>
      <c r="C731" s="571"/>
      <c r="D731" s="572"/>
      <c r="E731" s="573"/>
      <c r="F731" s="568"/>
      <c r="G731" s="574"/>
    </row>
    <row r="732" spans="1:7" s="623" customFormat="1" ht="38.25">
      <c r="A732" s="568"/>
      <c r="B732" s="578" t="s">
        <v>954</v>
      </c>
      <c r="C732" s="571"/>
      <c r="D732" s="572"/>
      <c r="E732" s="573"/>
      <c r="F732" s="568"/>
      <c r="G732" s="574"/>
    </row>
    <row r="733" spans="1:7" s="623" customFormat="1">
      <c r="A733" s="568"/>
      <c r="B733" s="570"/>
      <c r="C733" s="571"/>
      <c r="D733" s="572"/>
      <c r="E733" s="573"/>
      <c r="F733" s="568"/>
      <c r="G733" s="574"/>
    </row>
    <row r="734" spans="1:7" s="623" customFormat="1">
      <c r="A734" s="568"/>
      <c r="B734" s="626" t="s">
        <v>955</v>
      </c>
      <c r="C734" s="571"/>
      <c r="D734" s="572"/>
      <c r="E734" s="573"/>
      <c r="F734" s="568"/>
      <c r="G734" s="574"/>
    </row>
    <row r="735" spans="1:7" s="623" customFormat="1">
      <c r="A735" s="568"/>
      <c r="B735" s="570"/>
      <c r="C735" s="571"/>
      <c r="D735" s="572"/>
      <c r="E735" s="573"/>
      <c r="F735" s="568"/>
      <c r="G735" s="574"/>
    </row>
    <row r="736" spans="1:7" s="623" customFormat="1" ht="51">
      <c r="A736" s="602">
        <v>18.010000000000002</v>
      </c>
      <c r="B736" s="570" t="s">
        <v>956</v>
      </c>
      <c r="C736" s="571"/>
      <c r="D736" s="572"/>
      <c r="E736" s="573"/>
      <c r="F736" s="568"/>
      <c r="G736" s="574"/>
    </row>
    <row r="737" spans="1:7" s="623" customFormat="1">
      <c r="A737" s="569"/>
      <c r="B737" s="603">
        <v>260</v>
      </c>
      <c r="C737" s="604" t="s">
        <v>619</v>
      </c>
      <c r="D737" s="605" t="s">
        <v>605</v>
      </c>
      <c r="E737" s="606">
        <v>0</v>
      </c>
      <c r="F737" s="607" t="s">
        <v>606</v>
      </c>
      <c r="G737" s="608">
        <f>B737*E737</f>
        <v>0</v>
      </c>
    </row>
    <row r="738" spans="1:7" s="623" customFormat="1">
      <c r="A738" s="569"/>
      <c r="B738" s="570"/>
      <c r="C738" s="571"/>
      <c r="D738" s="572"/>
      <c r="E738" s="573"/>
      <c r="F738" s="568"/>
      <c r="G738" s="574"/>
    </row>
    <row r="739" spans="1:7" s="588" customFormat="1" ht="267.75">
      <c r="A739" s="602">
        <v>18.02</v>
      </c>
      <c r="B739" s="570" t="s">
        <v>957</v>
      </c>
      <c r="C739" s="571"/>
      <c r="D739" s="572"/>
      <c r="E739" s="573"/>
      <c r="F739" s="568"/>
      <c r="G739" s="574"/>
    </row>
    <row r="740" spans="1:7" s="623" customFormat="1" ht="165.75">
      <c r="A740" s="602"/>
      <c r="B740" s="698" t="s">
        <v>958</v>
      </c>
      <c r="C740" s="571"/>
      <c r="D740" s="572"/>
      <c r="E740" s="573"/>
      <c r="F740" s="568"/>
      <c r="G740" s="574"/>
    </row>
    <row r="741" spans="1:7" s="588" customFormat="1">
      <c r="A741" s="569"/>
      <c r="B741" s="603">
        <v>1</v>
      </c>
      <c r="C741" s="604" t="s">
        <v>58</v>
      </c>
      <c r="D741" s="605" t="s">
        <v>605</v>
      </c>
      <c r="E741" s="606">
        <v>0</v>
      </c>
      <c r="F741" s="607" t="s">
        <v>606</v>
      </c>
      <c r="G741" s="608">
        <f>B741*E741</f>
        <v>0</v>
      </c>
    </row>
    <row r="742" spans="1:7" s="623" customFormat="1">
      <c r="A742" s="569"/>
      <c r="B742" s="570"/>
      <c r="C742" s="571"/>
      <c r="D742" s="572"/>
      <c r="E742" s="573"/>
      <c r="F742" s="568"/>
      <c r="G742" s="574"/>
    </row>
    <row r="743" spans="1:7" s="623" customFormat="1">
      <c r="A743" s="609">
        <v>18</v>
      </c>
      <c r="B743" s="610" t="s">
        <v>959</v>
      </c>
      <c r="C743" s="611"/>
      <c r="D743" s="611"/>
      <c r="E743" s="612"/>
      <c r="F743" s="613"/>
      <c r="G743" s="608">
        <f>SUM(G736:G741)</f>
        <v>0</v>
      </c>
    </row>
    <row r="744" spans="1:7" s="623" customFormat="1">
      <c r="A744" s="568"/>
      <c r="B744" s="632"/>
      <c r="C744" s="636"/>
      <c r="D744" s="699"/>
      <c r="E744" s="637"/>
      <c r="G744" s="574"/>
    </row>
    <row r="745" spans="1:7" s="623" customFormat="1">
      <c r="A745" s="614"/>
      <c r="B745" s="632"/>
      <c r="C745" s="636"/>
      <c r="D745" s="699"/>
      <c r="E745" s="637"/>
      <c r="G745" s="574"/>
    </row>
    <row r="746" spans="1:7" s="623" customFormat="1">
      <c r="A746" s="614"/>
      <c r="B746" s="632"/>
      <c r="C746" s="636"/>
      <c r="D746" s="699"/>
      <c r="E746" s="637"/>
      <c r="G746" s="574"/>
    </row>
    <row r="747" spans="1:7" s="623" customFormat="1">
      <c r="A747" s="614"/>
      <c r="B747" s="632"/>
      <c r="C747" s="636"/>
      <c r="D747" s="699"/>
      <c r="E747" s="637"/>
      <c r="G747" s="574"/>
    </row>
    <row r="748" spans="1:7" s="623" customFormat="1">
      <c r="A748" s="614"/>
      <c r="B748" s="632"/>
      <c r="C748" s="636"/>
      <c r="D748" s="699"/>
      <c r="E748" s="637"/>
      <c r="G748" s="574"/>
    </row>
    <row r="749" spans="1:7" s="623" customFormat="1">
      <c r="A749" s="614"/>
      <c r="B749" s="632"/>
      <c r="C749" s="636"/>
      <c r="D749" s="699"/>
      <c r="E749" s="637"/>
      <c r="G749" s="574"/>
    </row>
    <row r="750" spans="1:7" s="623" customFormat="1">
      <c r="A750" s="589"/>
      <c r="B750" s="590" t="s">
        <v>960</v>
      </c>
      <c r="C750" s="591"/>
      <c r="D750" s="592"/>
      <c r="E750" s="593"/>
      <c r="F750" s="594"/>
      <c r="G750" s="595"/>
    </row>
    <row r="751" spans="1:7" s="623" customFormat="1">
      <c r="A751" s="614"/>
      <c r="B751" s="700"/>
      <c r="C751" s="701"/>
      <c r="D751" s="702"/>
      <c r="E751" s="703"/>
      <c r="F751" s="704"/>
      <c r="G751" s="574"/>
    </row>
    <row r="752" spans="1:7" s="623" customFormat="1" ht="13.5" thickBot="1">
      <c r="A752" s="663" t="s">
        <v>260</v>
      </c>
      <c r="B752" s="664" t="s">
        <v>595</v>
      </c>
      <c r="C752" s="665"/>
      <c r="D752" s="666"/>
      <c r="E752" s="667"/>
      <c r="F752" s="668"/>
      <c r="G752" s="669"/>
    </row>
    <row r="753" spans="1:7" s="623" customFormat="1">
      <c r="A753" s="614"/>
      <c r="B753" s="700"/>
      <c r="C753" s="701"/>
      <c r="D753" s="702"/>
      <c r="E753" s="703"/>
      <c r="F753" s="704"/>
      <c r="G753" s="574"/>
    </row>
    <row r="754" spans="1:7" s="623" customFormat="1">
      <c r="A754" s="609">
        <v>1</v>
      </c>
      <c r="B754" s="705" t="s">
        <v>596</v>
      </c>
      <c r="C754" s="706"/>
      <c r="D754" s="707"/>
      <c r="E754" s="708"/>
      <c r="F754" s="709"/>
      <c r="G754" s="710">
        <f>G59</f>
        <v>0</v>
      </c>
    </row>
    <row r="755" spans="1:7" s="623" customFormat="1">
      <c r="A755" s="609">
        <v>2</v>
      </c>
      <c r="B755" s="705" t="s">
        <v>610</v>
      </c>
      <c r="C755" s="706"/>
      <c r="D755" s="707"/>
      <c r="E755" s="708"/>
      <c r="F755" s="709"/>
      <c r="G755" s="710">
        <f>G90</f>
        <v>0</v>
      </c>
    </row>
    <row r="756" spans="1:7" s="623" customFormat="1">
      <c r="A756" s="609">
        <v>3</v>
      </c>
      <c r="B756" s="705" t="s">
        <v>961</v>
      </c>
      <c r="C756" s="706"/>
      <c r="D756" s="707"/>
      <c r="E756" s="708"/>
      <c r="F756" s="709"/>
      <c r="G756" s="710">
        <f>G128</f>
        <v>0</v>
      </c>
    </row>
    <row r="757" spans="1:7" s="588" customFormat="1">
      <c r="A757" s="609">
        <v>4</v>
      </c>
      <c r="B757" s="705" t="s">
        <v>962</v>
      </c>
      <c r="C757" s="706"/>
      <c r="D757" s="707"/>
      <c r="E757" s="708"/>
      <c r="F757" s="709"/>
      <c r="G757" s="710">
        <f>G215</f>
        <v>0</v>
      </c>
    </row>
    <row r="758" spans="1:7" s="623" customFormat="1">
      <c r="A758" s="609">
        <v>5</v>
      </c>
      <c r="B758" s="705" t="s">
        <v>694</v>
      </c>
      <c r="C758" s="706"/>
      <c r="D758" s="707"/>
      <c r="E758" s="708"/>
      <c r="F758" s="709"/>
      <c r="G758" s="710">
        <f>G232</f>
        <v>0</v>
      </c>
    </row>
    <row r="759" spans="1:7" s="623" customFormat="1">
      <c r="A759" s="609">
        <v>6</v>
      </c>
      <c r="B759" s="705" t="s">
        <v>963</v>
      </c>
      <c r="C759" s="706"/>
      <c r="D759" s="707"/>
      <c r="E759" s="708"/>
      <c r="F759" s="709"/>
      <c r="G759" s="710">
        <f>G287</f>
        <v>0</v>
      </c>
    </row>
    <row r="760" spans="1:7" s="623" customFormat="1">
      <c r="A760" s="609">
        <v>7</v>
      </c>
      <c r="B760" s="705" t="s">
        <v>964</v>
      </c>
      <c r="C760" s="706"/>
      <c r="D760" s="707"/>
      <c r="E760" s="708"/>
      <c r="F760" s="709"/>
      <c r="G760" s="710">
        <f>G330</f>
        <v>0</v>
      </c>
    </row>
    <row r="761" spans="1:7" s="623" customFormat="1">
      <c r="A761" s="609">
        <v>8</v>
      </c>
      <c r="B761" s="705" t="s">
        <v>749</v>
      </c>
      <c r="C761" s="706"/>
      <c r="D761" s="707"/>
      <c r="E761" s="708"/>
      <c r="F761" s="709"/>
      <c r="G761" s="710">
        <f>G350</f>
        <v>0</v>
      </c>
    </row>
    <row r="762" spans="1:7" s="623" customFormat="1" ht="13.5" thickBot="1">
      <c r="A762" s="609">
        <v>9</v>
      </c>
      <c r="B762" s="705" t="s">
        <v>757</v>
      </c>
      <c r="C762" s="706"/>
      <c r="D762" s="707"/>
      <c r="E762" s="708"/>
      <c r="F762" s="709"/>
      <c r="G762" s="710">
        <f>G370</f>
        <v>0</v>
      </c>
    </row>
    <row r="763" spans="1:7">
      <c r="A763" s="711"/>
      <c r="B763" s="712"/>
      <c r="C763" s="713"/>
      <c r="D763" s="714"/>
      <c r="E763" s="715"/>
      <c r="F763" s="716"/>
      <c r="G763" s="717"/>
    </row>
    <row r="764" spans="1:7" s="623" customFormat="1" ht="13.5" thickBot="1">
      <c r="A764" s="663" t="s">
        <v>260</v>
      </c>
      <c r="B764" s="664" t="s">
        <v>965</v>
      </c>
      <c r="C764" s="665"/>
      <c r="D764" s="666"/>
      <c r="E764" s="667"/>
      <c r="F764" s="668"/>
      <c r="G764" s="718">
        <f>SUM(G754:G763)</f>
        <v>0</v>
      </c>
    </row>
    <row r="765" spans="1:7" s="623" customFormat="1">
      <c r="A765" s="609"/>
      <c r="B765" s="705"/>
      <c r="C765" s="706"/>
      <c r="D765" s="707"/>
      <c r="E765" s="708"/>
      <c r="F765" s="709"/>
      <c r="G765" s="710"/>
    </row>
    <row r="766" spans="1:7" s="623" customFormat="1" ht="13.5" thickBot="1">
      <c r="A766" s="663" t="s">
        <v>388</v>
      </c>
      <c r="B766" s="664" t="s">
        <v>771</v>
      </c>
      <c r="C766" s="665"/>
      <c r="D766" s="666"/>
      <c r="E766" s="667"/>
      <c r="F766" s="668"/>
      <c r="G766" s="669"/>
    </row>
    <row r="767" spans="1:7" s="623" customFormat="1">
      <c r="A767" s="645"/>
      <c r="B767" s="646"/>
      <c r="C767" s="701"/>
      <c r="D767" s="702"/>
      <c r="E767" s="703"/>
      <c r="F767" s="704"/>
      <c r="G767" s="719"/>
    </row>
    <row r="768" spans="1:7" s="623" customFormat="1">
      <c r="A768" s="609">
        <v>10</v>
      </c>
      <c r="B768" s="705" t="s">
        <v>966</v>
      </c>
      <c r="C768" s="706"/>
      <c r="D768" s="707"/>
      <c r="E768" s="708"/>
      <c r="F768" s="709"/>
      <c r="G768" s="710">
        <f>G408</f>
        <v>0</v>
      </c>
    </row>
    <row r="769" spans="1:7" s="623" customFormat="1">
      <c r="A769" s="609">
        <v>11</v>
      </c>
      <c r="B769" s="705" t="s">
        <v>787</v>
      </c>
      <c r="C769" s="706"/>
      <c r="D769" s="707"/>
      <c r="E769" s="708"/>
      <c r="F769" s="709"/>
      <c r="G769" s="710">
        <f>G494</f>
        <v>0</v>
      </c>
    </row>
    <row r="770" spans="1:7" s="623" customFormat="1">
      <c r="A770" s="609">
        <v>12</v>
      </c>
      <c r="B770" s="705" t="s">
        <v>967</v>
      </c>
      <c r="C770" s="706"/>
      <c r="D770" s="707"/>
      <c r="E770" s="708"/>
      <c r="F770" s="709"/>
      <c r="G770" s="710">
        <f>G532</f>
        <v>0</v>
      </c>
    </row>
    <row r="771" spans="1:7" s="623" customFormat="1">
      <c r="A771" s="609">
        <v>13</v>
      </c>
      <c r="B771" s="705" t="s">
        <v>968</v>
      </c>
      <c r="C771" s="706"/>
      <c r="D771" s="707"/>
      <c r="E771" s="708"/>
      <c r="F771" s="709"/>
      <c r="G771" s="710">
        <f>G560</f>
        <v>0</v>
      </c>
    </row>
    <row r="772" spans="1:7" s="623" customFormat="1">
      <c r="A772" s="609">
        <v>14</v>
      </c>
      <c r="B772" s="705" t="s">
        <v>969</v>
      </c>
      <c r="C772" s="706"/>
      <c r="D772" s="707"/>
      <c r="E772" s="708"/>
      <c r="F772" s="709"/>
      <c r="G772" s="710">
        <f>G593</f>
        <v>0</v>
      </c>
    </row>
    <row r="773" spans="1:7" s="623" customFormat="1">
      <c r="A773" s="609">
        <v>15</v>
      </c>
      <c r="B773" s="705" t="s">
        <v>970</v>
      </c>
      <c r="C773" s="706"/>
      <c r="D773" s="707"/>
      <c r="E773" s="708"/>
      <c r="F773" s="709"/>
      <c r="G773" s="710">
        <f>G664</f>
        <v>0</v>
      </c>
    </row>
    <row r="774" spans="1:7" s="623" customFormat="1">
      <c r="A774" s="609">
        <v>16</v>
      </c>
      <c r="B774" s="705" t="s">
        <v>971</v>
      </c>
      <c r="C774" s="706"/>
      <c r="D774" s="707"/>
      <c r="E774" s="708"/>
      <c r="F774" s="709"/>
      <c r="G774" s="710">
        <f>G692</f>
        <v>0</v>
      </c>
    </row>
    <row r="775" spans="1:7" s="623" customFormat="1">
      <c r="A775" s="609">
        <v>17</v>
      </c>
      <c r="B775" s="705" t="s">
        <v>972</v>
      </c>
      <c r="C775" s="706"/>
      <c r="D775" s="707"/>
      <c r="E775" s="708"/>
      <c r="F775" s="709"/>
      <c r="G775" s="710">
        <f>G725</f>
        <v>0</v>
      </c>
    </row>
    <row r="776" spans="1:7" s="623" customFormat="1" ht="13.5" thickBot="1">
      <c r="A776" s="720">
        <v>18</v>
      </c>
      <c r="B776" s="721" t="s">
        <v>973</v>
      </c>
      <c r="C776" s="722"/>
      <c r="D776" s="723"/>
      <c r="E776" s="724"/>
      <c r="F776" s="722"/>
      <c r="G776" s="718">
        <f>G743</f>
        <v>0</v>
      </c>
    </row>
    <row r="777" spans="1:7" s="623" customFormat="1">
      <c r="B777" s="725"/>
      <c r="C777" s="726"/>
      <c r="D777" s="727"/>
      <c r="E777" s="728"/>
      <c r="F777" s="726"/>
      <c r="G777" s="719"/>
    </row>
    <row r="778" spans="1:7" s="623" customFormat="1" ht="13.5" thickBot="1">
      <c r="A778" s="663" t="s">
        <v>388</v>
      </c>
      <c r="B778" s="664" t="s">
        <v>974</v>
      </c>
      <c r="C778" s="665"/>
      <c r="D778" s="666"/>
      <c r="E778" s="667"/>
      <c r="F778" s="668"/>
      <c r="G778" s="718">
        <f>SUM(G768:G777)</f>
        <v>0</v>
      </c>
    </row>
    <row r="779" spans="1:7" s="623" customFormat="1">
      <c r="B779" s="570"/>
      <c r="C779" s="568"/>
      <c r="D779" s="729"/>
      <c r="E779" s="573"/>
      <c r="F779" s="568"/>
      <c r="G779" s="730"/>
    </row>
    <row r="780" spans="1:7" s="623" customFormat="1">
      <c r="B780" s="642"/>
      <c r="C780" s="571"/>
      <c r="D780" s="572"/>
      <c r="E780" s="573"/>
      <c r="F780" s="568"/>
      <c r="G780" s="574"/>
    </row>
    <row r="781" spans="1:7" s="623" customFormat="1" ht="13.5" thickBot="1">
      <c r="A781" s="663"/>
      <c r="B781" s="731" t="s">
        <v>975</v>
      </c>
      <c r="C781" s="665"/>
      <c r="D781" s="666"/>
      <c r="E781" s="667"/>
      <c r="F781" s="668"/>
      <c r="G781" s="718">
        <f>G764+G778</f>
        <v>0</v>
      </c>
    </row>
    <row r="782" spans="1:7" s="623" customFormat="1">
      <c r="B782" s="642"/>
      <c r="C782" s="568"/>
      <c r="D782" s="568"/>
      <c r="E782" s="573"/>
      <c r="F782" s="568"/>
      <c r="G782" s="730"/>
    </row>
    <row r="783" spans="1:7" s="623" customFormat="1" ht="13.5" thickBot="1">
      <c r="A783" s="663"/>
      <c r="B783" s="731" t="s">
        <v>976</v>
      </c>
      <c r="C783" s="665"/>
      <c r="D783" s="666"/>
      <c r="E783" s="667"/>
      <c r="F783" s="668"/>
      <c r="G783" s="718">
        <f>0.05*G781</f>
        <v>0</v>
      </c>
    </row>
    <row r="784" spans="1:7" s="623" customFormat="1">
      <c r="A784" s="568"/>
      <c r="B784" s="642"/>
      <c r="C784" s="568"/>
      <c r="D784" s="568"/>
      <c r="E784" s="573"/>
      <c r="F784" s="568"/>
      <c r="G784" s="730"/>
    </row>
    <row r="785" spans="1:7" s="623" customFormat="1" ht="13.5" thickBot="1">
      <c r="A785" s="663"/>
      <c r="B785" s="731" t="s">
        <v>977</v>
      </c>
      <c r="C785" s="665"/>
      <c r="D785" s="666"/>
      <c r="E785" s="667"/>
      <c r="F785" s="668"/>
      <c r="G785" s="718">
        <f>G781+G783</f>
        <v>0</v>
      </c>
    </row>
    <row r="786" spans="1:7" s="623" customFormat="1">
      <c r="B786" s="642"/>
      <c r="C786" s="568"/>
      <c r="D786" s="568"/>
      <c r="E786" s="573"/>
      <c r="F786" s="568"/>
      <c r="G786" s="730"/>
    </row>
    <row r="787" spans="1:7" s="623" customFormat="1">
      <c r="B787" s="740" t="s">
        <v>978</v>
      </c>
      <c r="C787" s="568"/>
      <c r="D787" s="568"/>
      <c r="E787" s="733"/>
      <c r="F787" s="568"/>
      <c r="G787" s="737">
        <f>G781*0.21</f>
        <v>0</v>
      </c>
    </row>
    <row r="788" spans="1:7" s="623" customFormat="1" ht="13.5" thickBot="1">
      <c r="A788" s="732"/>
      <c r="B788" s="642"/>
      <c r="C788" s="568"/>
      <c r="D788" s="568"/>
      <c r="E788" s="733"/>
      <c r="F788" s="568"/>
      <c r="G788" s="730"/>
    </row>
    <row r="789" spans="1:7" s="623" customFormat="1" ht="13.5" thickBot="1">
      <c r="A789" s="734"/>
      <c r="B789" s="738" t="s">
        <v>979</v>
      </c>
      <c r="C789" s="736"/>
      <c r="D789" s="736"/>
      <c r="E789" s="735"/>
      <c r="F789" s="736"/>
      <c r="G789" s="739">
        <f>G785+G787</f>
        <v>0</v>
      </c>
    </row>
  </sheetData>
  <mergeCells count="3">
    <mergeCell ref="A1:G1"/>
    <mergeCell ref="A2:G2"/>
    <mergeCell ref="A5:G5"/>
  </mergeCells>
  <pageMargins left="0.6" right="0.22"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6"/>
  <sheetViews>
    <sheetView zoomScaleNormal="100" workbookViewId="0">
      <selection activeCell="A2" sqref="A2:G2"/>
    </sheetView>
  </sheetViews>
  <sheetFormatPr defaultRowHeight="12.75"/>
  <cols>
    <col min="1" max="1" width="4.42578125" style="455" bestFit="1" customWidth="1"/>
    <col min="2" max="2" width="55.28515625" style="473" customWidth="1"/>
    <col min="3" max="3" width="5" style="447" bestFit="1" customWidth="1"/>
    <col min="4" max="4" width="6.140625" style="474" customWidth="1"/>
    <col min="5" max="5" width="8.5703125" style="475" customWidth="1"/>
    <col min="6" max="6" width="16.85546875" style="475" customWidth="1"/>
    <col min="7" max="243" width="9.140625" style="318"/>
    <col min="244" max="244" width="4.42578125" style="318" bestFit="1" customWidth="1"/>
    <col min="245" max="245" width="55.28515625" style="318" customWidth="1"/>
    <col min="246" max="246" width="5" style="318" bestFit="1" customWidth="1"/>
    <col min="247" max="247" width="6.140625" style="318" customWidth="1"/>
    <col min="248" max="248" width="8.5703125" style="318" customWidth="1"/>
    <col min="249" max="249" width="9.5703125" style="318" customWidth="1"/>
    <col min="250" max="250" width="8.42578125" style="318" bestFit="1" customWidth="1"/>
    <col min="251" max="251" width="3.7109375" style="318" bestFit="1" customWidth="1"/>
    <col min="252" max="252" width="2.42578125" style="318" bestFit="1" customWidth="1"/>
    <col min="253" max="253" width="7.85546875" style="318" bestFit="1" customWidth="1"/>
    <col min="254" max="254" width="4.85546875" style="318" bestFit="1" customWidth="1"/>
    <col min="255" max="255" width="3.5703125" style="318" bestFit="1" customWidth="1"/>
    <col min="256" max="256" width="4.85546875" style="318" bestFit="1" customWidth="1"/>
    <col min="257" max="257" width="4.140625" style="318" bestFit="1" customWidth="1"/>
    <col min="258" max="258" width="8" style="318" bestFit="1" customWidth="1"/>
    <col min="259" max="259" width="3.140625" style="318" bestFit="1" customWidth="1"/>
    <col min="260" max="260" width="10.85546875" style="318" customWidth="1"/>
    <col min="261" max="261" width="3" style="318" bestFit="1" customWidth="1"/>
    <col min="262" max="499" width="9.140625" style="318"/>
    <col min="500" max="500" width="4.42578125" style="318" bestFit="1" customWidth="1"/>
    <col min="501" max="501" width="55.28515625" style="318" customWidth="1"/>
    <col min="502" max="502" width="5" style="318" bestFit="1" customWidth="1"/>
    <col min="503" max="503" width="6.140625" style="318" customWidth="1"/>
    <col min="504" max="504" width="8.5703125" style="318" customWidth="1"/>
    <col min="505" max="505" width="9.5703125" style="318" customWidth="1"/>
    <col min="506" max="506" width="8.42578125" style="318" bestFit="1" customWidth="1"/>
    <col min="507" max="507" width="3.7109375" style="318" bestFit="1" customWidth="1"/>
    <col min="508" max="508" width="2.42578125" style="318" bestFit="1" customWidth="1"/>
    <col min="509" max="509" width="7.85546875" style="318" bestFit="1" customWidth="1"/>
    <col min="510" max="510" width="4.85546875" style="318" bestFit="1" customWidth="1"/>
    <col min="511" max="511" width="3.5703125" style="318" bestFit="1" customWidth="1"/>
    <col min="512" max="512" width="4.85546875" style="318" bestFit="1" customWidth="1"/>
    <col min="513" max="513" width="4.140625" style="318" bestFit="1" customWidth="1"/>
    <col min="514" max="514" width="8" style="318" bestFit="1" customWidth="1"/>
    <col min="515" max="515" width="3.140625" style="318" bestFit="1" customWidth="1"/>
    <col min="516" max="516" width="10.85546875" style="318" customWidth="1"/>
    <col min="517" max="517" width="3" style="318" bestFit="1" customWidth="1"/>
    <col min="518" max="755" width="9.140625" style="318"/>
    <col min="756" max="756" width="4.42578125" style="318" bestFit="1" customWidth="1"/>
    <col min="757" max="757" width="55.28515625" style="318" customWidth="1"/>
    <col min="758" max="758" width="5" style="318" bestFit="1" customWidth="1"/>
    <col min="759" max="759" width="6.140625" style="318" customWidth="1"/>
    <col min="760" max="760" width="8.5703125" style="318" customWidth="1"/>
    <col min="761" max="761" width="9.5703125" style="318" customWidth="1"/>
    <col min="762" max="762" width="8.42578125" style="318" bestFit="1" customWidth="1"/>
    <col min="763" max="763" width="3.7109375" style="318" bestFit="1" customWidth="1"/>
    <col min="764" max="764" width="2.42578125" style="318" bestFit="1" customWidth="1"/>
    <col min="765" max="765" width="7.85546875" style="318" bestFit="1" customWidth="1"/>
    <col min="766" max="766" width="4.85546875" style="318" bestFit="1" customWidth="1"/>
    <col min="767" max="767" width="3.5703125" style="318" bestFit="1" customWidth="1"/>
    <col min="768" max="768" width="4.85546875" style="318" bestFit="1" customWidth="1"/>
    <col min="769" max="769" width="4.140625" style="318" bestFit="1" customWidth="1"/>
    <col min="770" max="770" width="8" style="318" bestFit="1" customWidth="1"/>
    <col min="771" max="771" width="3.140625" style="318" bestFit="1" customWidth="1"/>
    <col min="772" max="772" width="10.85546875" style="318" customWidth="1"/>
    <col min="773" max="773" width="3" style="318" bestFit="1" customWidth="1"/>
    <col min="774" max="1011" width="9.140625" style="318"/>
    <col min="1012" max="1012" width="4.42578125" style="318" bestFit="1" customWidth="1"/>
    <col min="1013" max="1013" width="55.28515625" style="318" customWidth="1"/>
    <col min="1014" max="1014" width="5" style="318" bestFit="1" customWidth="1"/>
    <col min="1015" max="1015" width="6.140625" style="318" customWidth="1"/>
    <col min="1016" max="1016" width="8.5703125" style="318" customWidth="1"/>
    <col min="1017" max="1017" width="9.5703125" style="318" customWidth="1"/>
    <col min="1018" max="1018" width="8.42578125" style="318" bestFit="1" customWidth="1"/>
    <col min="1019" max="1019" width="3.7109375" style="318" bestFit="1" customWidth="1"/>
    <col min="1020" max="1020" width="2.42578125" style="318" bestFit="1" customWidth="1"/>
    <col min="1021" max="1021" width="7.85546875" style="318" bestFit="1" customWidth="1"/>
    <col min="1022" max="1022" width="4.85546875" style="318" bestFit="1" customWidth="1"/>
    <col min="1023" max="1023" width="3.5703125" style="318" bestFit="1" customWidth="1"/>
    <col min="1024" max="1024" width="4.85546875" style="318" bestFit="1" customWidth="1"/>
    <col min="1025" max="1025" width="4.140625" style="318" bestFit="1" customWidth="1"/>
    <col min="1026" max="1026" width="8" style="318" bestFit="1" customWidth="1"/>
    <col min="1027" max="1027" width="3.140625" style="318" bestFit="1" customWidth="1"/>
    <col min="1028" max="1028" width="10.85546875" style="318" customWidth="1"/>
    <col min="1029" max="1029" width="3" style="318" bestFit="1" customWidth="1"/>
    <col min="1030" max="1267" width="9.140625" style="318"/>
    <col min="1268" max="1268" width="4.42578125" style="318" bestFit="1" customWidth="1"/>
    <col min="1269" max="1269" width="55.28515625" style="318" customWidth="1"/>
    <col min="1270" max="1270" width="5" style="318" bestFit="1" customWidth="1"/>
    <col min="1271" max="1271" width="6.140625" style="318" customWidth="1"/>
    <col min="1272" max="1272" width="8.5703125" style="318" customWidth="1"/>
    <col min="1273" max="1273" width="9.5703125" style="318" customWidth="1"/>
    <col min="1274" max="1274" width="8.42578125" style="318" bestFit="1" customWidth="1"/>
    <col min="1275" max="1275" width="3.7109375" style="318" bestFit="1" customWidth="1"/>
    <col min="1276" max="1276" width="2.42578125" style="318" bestFit="1" customWidth="1"/>
    <col min="1277" max="1277" width="7.85546875" style="318" bestFit="1" customWidth="1"/>
    <col min="1278" max="1278" width="4.85546875" style="318" bestFit="1" customWidth="1"/>
    <col min="1279" max="1279" width="3.5703125" style="318" bestFit="1" customWidth="1"/>
    <col min="1280" max="1280" width="4.85546875" style="318" bestFit="1" customWidth="1"/>
    <col min="1281" max="1281" width="4.140625" style="318" bestFit="1" customWidth="1"/>
    <col min="1282" max="1282" width="8" style="318" bestFit="1" customWidth="1"/>
    <col min="1283" max="1283" width="3.140625" style="318" bestFit="1" customWidth="1"/>
    <col min="1284" max="1284" width="10.85546875" style="318" customWidth="1"/>
    <col min="1285" max="1285" width="3" style="318" bestFit="1" customWidth="1"/>
    <col min="1286" max="1523" width="9.140625" style="318"/>
    <col min="1524" max="1524" width="4.42578125" style="318" bestFit="1" customWidth="1"/>
    <col min="1525" max="1525" width="55.28515625" style="318" customWidth="1"/>
    <col min="1526" max="1526" width="5" style="318" bestFit="1" customWidth="1"/>
    <col min="1527" max="1527" width="6.140625" style="318" customWidth="1"/>
    <col min="1528" max="1528" width="8.5703125" style="318" customWidth="1"/>
    <col min="1529" max="1529" width="9.5703125" style="318" customWidth="1"/>
    <col min="1530" max="1530" width="8.42578125" style="318" bestFit="1" customWidth="1"/>
    <col min="1531" max="1531" width="3.7109375" style="318" bestFit="1" customWidth="1"/>
    <col min="1532" max="1532" width="2.42578125" style="318" bestFit="1" customWidth="1"/>
    <col min="1533" max="1533" width="7.85546875" style="318" bestFit="1" customWidth="1"/>
    <col min="1534" max="1534" width="4.85546875" style="318" bestFit="1" customWidth="1"/>
    <col min="1535" max="1535" width="3.5703125" style="318" bestFit="1" customWidth="1"/>
    <col min="1536" max="1536" width="4.85546875" style="318" bestFit="1" customWidth="1"/>
    <col min="1537" max="1537" width="4.140625" style="318" bestFit="1" customWidth="1"/>
    <col min="1538" max="1538" width="8" style="318" bestFit="1" customWidth="1"/>
    <col min="1539" max="1539" width="3.140625" style="318" bestFit="1" customWidth="1"/>
    <col min="1540" max="1540" width="10.85546875" style="318" customWidth="1"/>
    <col min="1541" max="1541" width="3" style="318" bestFit="1" customWidth="1"/>
    <col min="1542" max="1779" width="9.140625" style="318"/>
    <col min="1780" max="1780" width="4.42578125" style="318" bestFit="1" customWidth="1"/>
    <col min="1781" max="1781" width="55.28515625" style="318" customWidth="1"/>
    <col min="1782" max="1782" width="5" style="318" bestFit="1" customWidth="1"/>
    <col min="1783" max="1783" width="6.140625" style="318" customWidth="1"/>
    <col min="1784" max="1784" width="8.5703125" style="318" customWidth="1"/>
    <col min="1785" max="1785" width="9.5703125" style="318" customWidth="1"/>
    <col min="1786" max="1786" width="8.42578125" style="318" bestFit="1" customWidth="1"/>
    <col min="1787" max="1787" width="3.7109375" style="318" bestFit="1" customWidth="1"/>
    <col min="1788" max="1788" width="2.42578125" style="318" bestFit="1" customWidth="1"/>
    <col min="1789" max="1789" width="7.85546875" style="318" bestFit="1" customWidth="1"/>
    <col min="1790" max="1790" width="4.85546875" style="318" bestFit="1" customWidth="1"/>
    <col min="1791" max="1791" width="3.5703125" style="318" bestFit="1" customWidth="1"/>
    <col min="1792" max="1792" width="4.85546875" style="318" bestFit="1" customWidth="1"/>
    <col min="1793" max="1793" width="4.140625" style="318" bestFit="1" customWidth="1"/>
    <col min="1794" max="1794" width="8" style="318" bestFit="1" customWidth="1"/>
    <col min="1795" max="1795" width="3.140625" style="318" bestFit="1" customWidth="1"/>
    <col min="1796" max="1796" width="10.85546875" style="318" customWidth="1"/>
    <col min="1797" max="1797" width="3" style="318" bestFit="1" customWidth="1"/>
    <col min="1798" max="2035" width="9.140625" style="318"/>
    <col min="2036" max="2036" width="4.42578125" style="318" bestFit="1" customWidth="1"/>
    <col min="2037" max="2037" width="55.28515625" style="318" customWidth="1"/>
    <col min="2038" max="2038" width="5" style="318" bestFit="1" customWidth="1"/>
    <col min="2039" max="2039" width="6.140625" style="318" customWidth="1"/>
    <col min="2040" max="2040" width="8.5703125" style="318" customWidth="1"/>
    <col min="2041" max="2041" width="9.5703125" style="318" customWidth="1"/>
    <col min="2042" max="2042" width="8.42578125" style="318" bestFit="1" customWidth="1"/>
    <col min="2043" max="2043" width="3.7109375" style="318" bestFit="1" customWidth="1"/>
    <col min="2044" max="2044" width="2.42578125" style="318" bestFit="1" customWidth="1"/>
    <col min="2045" max="2045" width="7.85546875" style="318" bestFit="1" customWidth="1"/>
    <col min="2046" max="2046" width="4.85546875" style="318" bestFit="1" customWidth="1"/>
    <col min="2047" max="2047" width="3.5703125" style="318" bestFit="1" customWidth="1"/>
    <col min="2048" max="2048" width="4.85546875" style="318" bestFit="1" customWidth="1"/>
    <col min="2049" max="2049" width="4.140625" style="318" bestFit="1" customWidth="1"/>
    <col min="2050" max="2050" width="8" style="318" bestFit="1" customWidth="1"/>
    <col min="2051" max="2051" width="3.140625" style="318" bestFit="1" customWidth="1"/>
    <col min="2052" max="2052" width="10.85546875" style="318" customWidth="1"/>
    <col min="2053" max="2053" width="3" style="318" bestFit="1" customWidth="1"/>
    <col min="2054" max="2291" width="9.140625" style="318"/>
    <col min="2292" max="2292" width="4.42578125" style="318" bestFit="1" customWidth="1"/>
    <col min="2293" max="2293" width="55.28515625" style="318" customWidth="1"/>
    <col min="2294" max="2294" width="5" style="318" bestFit="1" customWidth="1"/>
    <col min="2295" max="2295" width="6.140625" style="318" customWidth="1"/>
    <col min="2296" max="2296" width="8.5703125" style="318" customWidth="1"/>
    <col min="2297" max="2297" width="9.5703125" style="318" customWidth="1"/>
    <col min="2298" max="2298" width="8.42578125" style="318" bestFit="1" customWidth="1"/>
    <col min="2299" max="2299" width="3.7109375" style="318" bestFit="1" customWidth="1"/>
    <col min="2300" max="2300" width="2.42578125" style="318" bestFit="1" customWidth="1"/>
    <col min="2301" max="2301" width="7.85546875" style="318" bestFit="1" customWidth="1"/>
    <col min="2302" max="2302" width="4.85546875" style="318" bestFit="1" customWidth="1"/>
    <col min="2303" max="2303" width="3.5703125" style="318" bestFit="1" customWidth="1"/>
    <col min="2304" max="2304" width="4.85546875" style="318" bestFit="1" customWidth="1"/>
    <col min="2305" max="2305" width="4.140625" style="318" bestFit="1" customWidth="1"/>
    <col min="2306" max="2306" width="8" style="318" bestFit="1" customWidth="1"/>
    <col min="2307" max="2307" width="3.140625" style="318" bestFit="1" customWidth="1"/>
    <col min="2308" max="2308" width="10.85546875" style="318" customWidth="1"/>
    <col min="2309" max="2309" width="3" style="318" bestFit="1" customWidth="1"/>
    <col min="2310" max="2547" width="9.140625" style="318"/>
    <col min="2548" max="2548" width="4.42578125" style="318" bestFit="1" customWidth="1"/>
    <col min="2549" max="2549" width="55.28515625" style="318" customWidth="1"/>
    <col min="2550" max="2550" width="5" style="318" bestFit="1" customWidth="1"/>
    <col min="2551" max="2551" width="6.140625" style="318" customWidth="1"/>
    <col min="2552" max="2552" width="8.5703125" style="318" customWidth="1"/>
    <col min="2553" max="2553" width="9.5703125" style="318" customWidth="1"/>
    <col min="2554" max="2554" width="8.42578125" style="318" bestFit="1" customWidth="1"/>
    <col min="2555" max="2555" width="3.7109375" style="318" bestFit="1" customWidth="1"/>
    <col min="2556" max="2556" width="2.42578125" style="318" bestFit="1" customWidth="1"/>
    <col min="2557" max="2557" width="7.85546875" style="318" bestFit="1" customWidth="1"/>
    <col min="2558" max="2558" width="4.85546875" style="318" bestFit="1" customWidth="1"/>
    <col min="2559" max="2559" width="3.5703125" style="318" bestFit="1" customWidth="1"/>
    <col min="2560" max="2560" width="4.85546875" style="318" bestFit="1" customWidth="1"/>
    <col min="2561" max="2561" width="4.140625" style="318" bestFit="1" customWidth="1"/>
    <col min="2562" max="2562" width="8" style="318" bestFit="1" customWidth="1"/>
    <col min="2563" max="2563" width="3.140625" style="318" bestFit="1" customWidth="1"/>
    <col min="2564" max="2564" width="10.85546875" style="318" customWidth="1"/>
    <col min="2565" max="2565" width="3" style="318" bestFit="1" customWidth="1"/>
    <col min="2566" max="2803" width="9.140625" style="318"/>
    <col min="2804" max="2804" width="4.42578125" style="318" bestFit="1" customWidth="1"/>
    <col min="2805" max="2805" width="55.28515625" style="318" customWidth="1"/>
    <col min="2806" max="2806" width="5" style="318" bestFit="1" customWidth="1"/>
    <col min="2807" max="2807" width="6.140625" style="318" customWidth="1"/>
    <col min="2808" max="2808" width="8.5703125" style="318" customWidth="1"/>
    <col min="2809" max="2809" width="9.5703125" style="318" customWidth="1"/>
    <col min="2810" max="2810" width="8.42578125" style="318" bestFit="1" customWidth="1"/>
    <col min="2811" max="2811" width="3.7109375" style="318" bestFit="1" customWidth="1"/>
    <col min="2812" max="2812" width="2.42578125" style="318" bestFit="1" customWidth="1"/>
    <col min="2813" max="2813" width="7.85546875" style="318" bestFit="1" customWidth="1"/>
    <col min="2814" max="2814" width="4.85546875" style="318" bestFit="1" customWidth="1"/>
    <col min="2815" max="2815" width="3.5703125" style="318" bestFit="1" customWidth="1"/>
    <col min="2816" max="2816" width="4.85546875" style="318" bestFit="1" customWidth="1"/>
    <col min="2817" max="2817" width="4.140625" style="318" bestFit="1" customWidth="1"/>
    <col min="2818" max="2818" width="8" style="318" bestFit="1" customWidth="1"/>
    <col min="2819" max="2819" width="3.140625" style="318" bestFit="1" customWidth="1"/>
    <col min="2820" max="2820" width="10.85546875" style="318" customWidth="1"/>
    <col min="2821" max="2821" width="3" style="318" bestFit="1" customWidth="1"/>
    <col min="2822" max="3059" width="9.140625" style="318"/>
    <col min="3060" max="3060" width="4.42578125" style="318" bestFit="1" customWidth="1"/>
    <col min="3061" max="3061" width="55.28515625" style="318" customWidth="1"/>
    <col min="3062" max="3062" width="5" style="318" bestFit="1" customWidth="1"/>
    <col min="3063" max="3063" width="6.140625" style="318" customWidth="1"/>
    <col min="3064" max="3064" width="8.5703125" style="318" customWidth="1"/>
    <col min="3065" max="3065" width="9.5703125" style="318" customWidth="1"/>
    <col min="3066" max="3066" width="8.42578125" style="318" bestFit="1" customWidth="1"/>
    <col min="3067" max="3067" width="3.7109375" style="318" bestFit="1" customWidth="1"/>
    <col min="3068" max="3068" width="2.42578125" style="318" bestFit="1" customWidth="1"/>
    <col min="3069" max="3069" width="7.85546875" style="318" bestFit="1" customWidth="1"/>
    <col min="3070" max="3070" width="4.85546875" style="318" bestFit="1" customWidth="1"/>
    <col min="3071" max="3071" width="3.5703125" style="318" bestFit="1" customWidth="1"/>
    <col min="3072" max="3072" width="4.85546875" style="318" bestFit="1" customWidth="1"/>
    <col min="3073" max="3073" width="4.140625" style="318" bestFit="1" customWidth="1"/>
    <col min="3074" max="3074" width="8" style="318" bestFit="1" customWidth="1"/>
    <col min="3075" max="3075" width="3.140625" style="318" bestFit="1" customWidth="1"/>
    <col min="3076" max="3076" width="10.85546875" style="318" customWidth="1"/>
    <col min="3077" max="3077" width="3" style="318" bestFit="1" customWidth="1"/>
    <col min="3078" max="3315" width="9.140625" style="318"/>
    <col min="3316" max="3316" width="4.42578125" style="318" bestFit="1" customWidth="1"/>
    <col min="3317" max="3317" width="55.28515625" style="318" customWidth="1"/>
    <col min="3318" max="3318" width="5" style="318" bestFit="1" customWidth="1"/>
    <col min="3319" max="3319" width="6.140625" style="318" customWidth="1"/>
    <col min="3320" max="3320" width="8.5703125" style="318" customWidth="1"/>
    <col min="3321" max="3321" width="9.5703125" style="318" customWidth="1"/>
    <col min="3322" max="3322" width="8.42578125" style="318" bestFit="1" customWidth="1"/>
    <col min="3323" max="3323" width="3.7109375" style="318" bestFit="1" customWidth="1"/>
    <col min="3324" max="3324" width="2.42578125" style="318" bestFit="1" customWidth="1"/>
    <col min="3325" max="3325" width="7.85546875" style="318" bestFit="1" customWidth="1"/>
    <col min="3326" max="3326" width="4.85546875" style="318" bestFit="1" customWidth="1"/>
    <col min="3327" max="3327" width="3.5703125" style="318" bestFit="1" customWidth="1"/>
    <col min="3328" max="3328" width="4.85546875" style="318" bestFit="1" customWidth="1"/>
    <col min="3329" max="3329" width="4.140625" style="318" bestFit="1" customWidth="1"/>
    <col min="3330" max="3330" width="8" style="318" bestFit="1" customWidth="1"/>
    <col min="3331" max="3331" width="3.140625" style="318" bestFit="1" customWidth="1"/>
    <col min="3332" max="3332" width="10.85546875" style="318" customWidth="1"/>
    <col min="3333" max="3333" width="3" style="318" bestFit="1" customWidth="1"/>
    <col min="3334" max="3571" width="9.140625" style="318"/>
    <col min="3572" max="3572" width="4.42578125" style="318" bestFit="1" customWidth="1"/>
    <col min="3573" max="3573" width="55.28515625" style="318" customWidth="1"/>
    <col min="3574" max="3574" width="5" style="318" bestFit="1" customWidth="1"/>
    <col min="3575" max="3575" width="6.140625" style="318" customWidth="1"/>
    <col min="3576" max="3576" width="8.5703125" style="318" customWidth="1"/>
    <col min="3577" max="3577" width="9.5703125" style="318" customWidth="1"/>
    <col min="3578" max="3578" width="8.42578125" style="318" bestFit="1" customWidth="1"/>
    <col min="3579" max="3579" width="3.7109375" style="318" bestFit="1" customWidth="1"/>
    <col min="3580" max="3580" width="2.42578125" style="318" bestFit="1" customWidth="1"/>
    <col min="3581" max="3581" width="7.85546875" style="318" bestFit="1" customWidth="1"/>
    <col min="3582" max="3582" width="4.85546875" style="318" bestFit="1" customWidth="1"/>
    <col min="3583" max="3583" width="3.5703125" style="318" bestFit="1" customWidth="1"/>
    <col min="3584" max="3584" width="4.85546875" style="318" bestFit="1" customWidth="1"/>
    <col min="3585" max="3585" width="4.140625" style="318" bestFit="1" customWidth="1"/>
    <col min="3586" max="3586" width="8" style="318" bestFit="1" customWidth="1"/>
    <col min="3587" max="3587" width="3.140625" style="318" bestFit="1" customWidth="1"/>
    <col min="3588" max="3588" width="10.85546875" style="318" customWidth="1"/>
    <col min="3589" max="3589" width="3" style="318" bestFit="1" customWidth="1"/>
    <col min="3590" max="3827" width="9.140625" style="318"/>
    <col min="3828" max="3828" width="4.42578125" style="318" bestFit="1" customWidth="1"/>
    <col min="3829" max="3829" width="55.28515625" style="318" customWidth="1"/>
    <col min="3830" max="3830" width="5" style="318" bestFit="1" customWidth="1"/>
    <col min="3831" max="3831" width="6.140625" style="318" customWidth="1"/>
    <col min="3832" max="3832" width="8.5703125" style="318" customWidth="1"/>
    <col min="3833" max="3833" width="9.5703125" style="318" customWidth="1"/>
    <col min="3834" max="3834" width="8.42578125" style="318" bestFit="1" customWidth="1"/>
    <col min="3835" max="3835" width="3.7109375" style="318" bestFit="1" customWidth="1"/>
    <col min="3836" max="3836" width="2.42578125" style="318" bestFit="1" customWidth="1"/>
    <col min="3837" max="3837" width="7.85546875" style="318" bestFit="1" customWidth="1"/>
    <col min="3838" max="3838" width="4.85546875" style="318" bestFit="1" customWidth="1"/>
    <col min="3839" max="3839" width="3.5703125" style="318" bestFit="1" customWidth="1"/>
    <col min="3840" max="3840" width="4.85546875" style="318" bestFit="1" customWidth="1"/>
    <col min="3841" max="3841" width="4.140625" style="318" bestFit="1" customWidth="1"/>
    <col min="3842" max="3842" width="8" style="318" bestFit="1" customWidth="1"/>
    <col min="3843" max="3843" width="3.140625" style="318" bestFit="1" customWidth="1"/>
    <col min="3844" max="3844" width="10.85546875" style="318" customWidth="1"/>
    <col min="3845" max="3845" width="3" style="318" bestFit="1" customWidth="1"/>
    <col min="3846" max="4083" width="9.140625" style="318"/>
    <col min="4084" max="4084" width="4.42578125" style="318" bestFit="1" customWidth="1"/>
    <col min="4085" max="4085" width="55.28515625" style="318" customWidth="1"/>
    <col min="4086" max="4086" width="5" style="318" bestFit="1" customWidth="1"/>
    <col min="4087" max="4087" width="6.140625" style="318" customWidth="1"/>
    <col min="4088" max="4088" width="8.5703125" style="318" customWidth="1"/>
    <col min="4089" max="4089" width="9.5703125" style="318" customWidth="1"/>
    <col min="4090" max="4090" width="8.42578125" style="318" bestFit="1" customWidth="1"/>
    <col min="4091" max="4091" width="3.7109375" style="318" bestFit="1" customWidth="1"/>
    <col min="4092" max="4092" width="2.42578125" style="318" bestFit="1" customWidth="1"/>
    <col min="4093" max="4093" width="7.85546875" style="318" bestFit="1" customWidth="1"/>
    <col min="4094" max="4094" width="4.85546875" style="318" bestFit="1" customWidth="1"/>
    <col min="4095" max="4095" width="3.5703125" style="318" bestFit="1" customWidth="1"/>
    <col min="4096" max="4096" width="4.85546875" style="318" bestFit="1" customWidth="1"/>
    <col min="4097" max="4097" width="4.140625" style="318" bestFit="1" customWidth="1"/>
    <col min="4098" max="4098" width="8" style="318" bestFit="1" customWidth="1"/>
    <col min="4099" max="4099" width="3.140625" style="318" bestFit="1" customWidth="1"/>
    <col min="4100" max="4100" width="10.85546875" style="318" customWidth="1"/>
    <col min="4101" max="4101" width="3" style="318" bestFit="1" customWidth="1"/>
    <col min="4102" max="4339" width="9.140625" style="318"/>
    <col min="4340" max="4340" width="4.42578125" style="318" bestFit="1" customWidth="1"/>
    <col min="4341" max="4341" width="55.28515625" style="318" customWidth="1"/>
    <col min="4342" max="4342" width="5" style="318" bestFit="1" customWidth="1"/>
    <col min="4343" max="4343" width="6.140625" style="318" customWidth="1"/>
    <col min="4344" max="4344" width="8.5703125" style="318" customWidth="1"/>
    <col min="4345" max="4345" width="9.5703125" style="318" customWidth="1"/>
    <col min="4346" max="4346" width="8.42578125" style="318" bestFit="1" customWidth="1"/>
    <col min="4347" max="4347" width="3.7109375" style="318" bestFit="1" customWidth="1"/>
    <col min="4348" max="4348" width="2.42578125" style="318" bestFit="1" customWidth="1"/>
    <col min="4349" max="4349" width="7.85546875" style="318" bestFit="1" customWidth="1"/>
    <col min="4350" max="4350" width="4.85546875" style="318" bestFit="1" customWidth="1"/>
    <col min="4351" max="4351" width="3.5703125" style="318" bestFit="1" customWidth="1"/>
    <col min="4352" max="4352" width="4.85546875" style="318" bestFit="1" customWidth="1"/>
    <col min="4353" max="4353" width="4.140625" style="318" bestFit="1" customWidth="1"/>
    <col min="4354" max="4354" width="8" style="318" bestFit="1" customWidth="1"/>
    <col min="4355" max="4355" width="3.140625" style="318" bestFit="1" customWidth="1"/>
    <col min="4356" max="4356" width="10.85546875" style="318" customWidth="1"/>
    <col min="4357" max="4357" width="3" style="318" bestFit="1" customWidth="1"/>
    <col min="4358" max="4595" width="9.140625" style="318"/>
    <col min="4596" max="4596" width="4.42578125" style="318" bestFit="1" customWidth="1"/>
    <col min="4597" max="4597" width="55.28515625" style="318" customWidth="1"/>
    <col min="4598" max="4598" width="5" style="318" bestFit="1" customWidth="1"/>
    <col min="4599" max="4599" width="6.140625" style="318" customWidth="1"/>
    <col min="4600" max="4600" width="8.5703125" style="318" customWidth="1"/>
    <col min="4601" max="4601" width="9.5703125" style="318" customWidth="1"/>
    <col min="4602" max="4602" width="8.42578125" style="318" bestFit="1" customWidth="1"/>
    <col min="4603" max="4603" width="3.7109375" style="318" bestFit="1" customWidth="1"/>
    <col min="4604" max="4604" width="2.42578125" style="318" bestFit="1" customWidth="1"/>
    <col min="4605" max="4605" width="7.85546875" style="318" bestFit="1" customWidth="1"/>
    <col min="4606" max="4606" width="4.85546875" style="318" bestFit="1" customWidth="1"/>
    <col min="4607" max="4607" width="3.5703125" style="318" bestFit="1" customWidth="1"/>
    <col min="4608" max="4608" width="4.85546875" style="318" bestFit="1" customWidth="1"/>
    <col min="4609" max="4609" width="4.140625" style="318" bestFit="1" customWidth="1"/>
    <col min="4610" max="4610" width="8" style="318" bestFit="1" customWidth="1"/>
    <col min="4611" max="4611" width="3.140625" style="318" bestFit="1" customWidth="1"/>
    <col min="4612" max="4612" width="10.85546875" style="318" customWidth="1"/>
    <col min="4613" max="4613" width="3" style="318" bestFit="1" customWidth="1"/>
    <col min="4614" max="4851" width="9.140625" style="318"/>
    <col min="4852" max="4852" width="4.42578125" style="318" bestFit="1" customWidth="1"/>
    <col min="4853" max="4853" width="55.28515625" style="318" customWidth="1"/>
    <col min="4854" max="4854" width="5" style="318" bestFit="1" customWidth="1"/>
    <col min="4855" max="4855" width="6.140625" style="318" customWidth="1"/>
    <col min="4856" max="4856" width="8.5703125" style="318" customWidth="1"/>
    <col min="4857" max="4857" width="9.5703125" style="318" customWidth="1"/>
    <col min="4858" max="4858" width="8.42578125" style="318" bestFit="1" customWidth="1"/>
    <col min="4859" max="4859" width="3.7109375" style="318" bestFit="1" customWidth="1"/>
    <col min="4860" max="4860" width="2.42578125" style="318" bestFit="1" customWidth="1"/>
    <col min="4861" max="4861" width="7.85546875" style="318" bestFit="1" customWidth="1"/>
    <col min="4862" max="4862" width="4.85546875" style="318" bestFit="1" customWidth="1"/>
    <col min="4863" max="4863" width="3.5703125" style="318" bestFit="1" customWidth="1"/>
    <col min="4864" max="4864" width="4.85546875" style="318" bestFit="1" customWidth="1"/>
    <col min="4865" max="4865" width="4.140625" style="318" bestFit="1" customWidth="1"/>
    <col min="4866" max="4866" width="8" style="318" bestFit="1" customWidth="1"/>
    <col min="4867" max="4867" width="3.140625" style="318" bestFit="1" customWidth="1"/>
    <col min="4868" max="4868" width="10.85546875" style="318" customWidth="1"/>
    <col min="4869" max="4869" width="3" style="318" bestFit="1" customWidth="1"/>
    <col min="4870" max="5107" width="9.140625" style="318"/>
    <col min="5108" max="5108" width="4.42578125" style="318" bestFit="1" customWidth="1"/>
    <col min="5109" max="5109" width="55.28515625" style="318" customWidth="1"/>
    <col min="5110" max="5110" width="5" style="318" bestFit="1" customWidth="1"/>
    <col min="5111" max="5111" width="6.140625" style="318" customWidth="1"/>
    <col min="5112" max="5112" width="8.5703125" style="318" customWidth="1"/>
    <col min="5113" max="5113" width="9.5703125" style="318" customWidth="1"/>
    <col min="5114" max="5114" width="8.42578125" style="318" bestFit="1" customWidth="1"/>
    <col min="5115" max="5115" width="3.7109375" style="318" bestFit="1" customWidth="1"/>
    <col min="5116" max="5116" width="2.42578125" style="318" bestFit="1" customWidth="1"/>
    <col min="5117" max="5117" width="7.85546875" style="318" bestFit="1" customWidth="1"/>
    <col min="5118" max="5118" width="4.85546875" style="318" bestFit="1" customWidth="1"/>
    <col min="5119" max="5119" width="3.5703125" style="318" bestFit="1" customWidth="1"/>
    <col min="5120" max="5120" width="4.85546875" style="318" bestFit="1" customWidth="1"/>
    <col min="5121" max="5121" width="4.140625" style="318" bestFit="1" customWidth="1"/>
    <col min="5122" max="5122" width="8" style="318" bestFit="1" customWidth="1"/>
    <col min="5123" max="5123" width="3.140625" style="318" bestFit="1" customWidth="1"/>
    <col min="5124" max="5124" width="10.85546875" style="318" customWidth="1"/>
    <col min="5125" max="5125" width="3" style="318" bestFit="1" customWidth="1"/>
    <col min="5126" max="5363" width="9.140625" style="318"/>
    <col min="5364" max="5364" width="4.42578125" style="318" bestFit="1" customWidth="1"/>
    <col min="5365" max="5365" width="55.28515625" style="318" customWidth="1"/>
    <col min="5366" max="5366" width="5" style="318" bestFit="1" customWidth="1"/>
    <col min="5367" max="5367" width="6.140625" style="318" customWidth="1"/>
    <col min="5368" max="5368" width="8.5703125" style="318" customWidth="1"/>
    <col min="5369" max="5369" width="9.5703125" style="318" customWidth="1"/>
    <col min="5370" max="5370" width="8.42578125" style="318" bestFit="1" customWidth="1"/>
    <col min="5371" max="5371" width="3.7109375" style="318" bestFit="1" customWidth="1"/>
    <col min="5372" max="5372" width="2.42578125" style="318" bestFit="1" customWidth="1"/>
    <col min="5373" max="5373" width="7.85546875" style="318" bestFit="1" customWidth="1"/>
    <col min="5374" max="5374" width="4.85546875" style="318" bestFit="1" customWidth="1"/>
    <col min="5375" max="5375" width="3.5703125" style="318" bestFit="1" customWidth="1"/>
    <col min="5376" max="5376" width="4.85546875" style="318" bestFit="1" customWidth="1"/>
    <col min="5377" max="5377" width="4.140625" style="318" bestFit="1" customWidth="1"/>
    <col min="5378" max="5378" width="8" style="318" bestFit="1" customWidth="1"/>
    <col min="5379" max="5379" width="3.140625" style="318" bestFit="1" customWidth="1"/>
    <col min="5380" max="5380" width="10.85546875" style="318" customWidth="1"/>
    <col min="5381" max="5381" width="3" style="318" bestFit="1" customWidth="1"/>
    <col min="5382" max="5619" width="9.140625" style="318"/>
    <col min="5620" max="5620" width="4.42578125" style="318" bestFit="1" customWidth="1"/>
    <col min="5621" max="5621" width="55.28515625" style="318" customWidth="1"/>
    <col min="5622" max="5622" width="5" style="318" bestFit="1" customWidth="1"/>
    <col min="5623" max="5623" width="6.140625" style="318" customWidth="1"/>
    <col min="5624" max="5624" width="8.5703125" style="318" customWidth="1"/>
    <col min="5625" max="5625" width="9.5703125" style="318" customWidth="1"/>
    <col min="5626" max="5626" width="8.42578125" style="318" bestFit="1" customWidth="1"/>
    <col min="5627" max="5627" width="3.7109375" style="318" bestFit="1" customWidth="1"/>
    <col min="5628" max="5628" width="2.42578125" style="318" bestFit="1" customWidth="1"/>
    <col min="5629" max="5629" width="7.85546875" style="318" bestFit="1" customWidth="1"/>
    <col min="5630" max="5630" width="4.85546875" style="318" bestFit="1" customWidth="1"/>
    <col min="5631" max="5631" width="3.5703125" style="318" bestFit="1" customWidth="1"/>
    <col min="5632" max="5632" width="4.85546875" style="318" bestFit="1" customWidth="1"/>
    <col min="5633" max="5633" width="4.140625" style="318" bestFit="1" customWidth="1"/>
    <col min="5634" max="5634" width="8" style="318" bestFit="1" customWidth="1"/>
    <col min="5635" max="5635" width="3.140625" style="318" bestFit="1" customWidth="1"/>
    <col min="5636" max="5636" width="10.85546875" style="318" customWidth="1"/>
    <col min="5637" max="5637" width="3" style="318" bestFit="1" customWidth="1"/>
    <col min="5638" max="5875" width="9.140625" style="318"/>
    <col min="5876" max="5876" width="4.42578125" style="318" bestFit="1" customWidth="1"/>
    <col min="5877" max="5877" width="55.28515625" style="318" customWidth="1"/>
    <col min="5878" max="5878" width="5" style="318" bestFit="1" customWidth="1"/>
    <col min="5879" max="5879" width="6.140625" style="318" customWidth="1"/>
    <col min="5880" max="5880" width="8.5703125" style="318" customWidth="1"/>
    <col min="5881" max="5881" width="9.5703125" style="318" customWidth="1"/>
    <col min="5882" max="5882" width="8.42578125" style="318" bestFit="1" customWidth="1"/>
    <col min="5883" max="5883" width="3.7109375" style="318" bestFit="1" customWidth="1"/>
    <col min="5884" max="5884" width="2.42578125" style="318" bestFit="1" customWidth="1"/>
    <col min="5885" max="5885" width="7.85546875" style="318" bestFit="1" customWidth="1"/>
    <col min="5886" max="5886" width="4.85546875" style="318" bestFit="1" customWidth="1"/>
    <col min="5887" max="5887" width="3.5703125" style="318" bestFit="1" customWidth="1"/>
    <col min="5888" max="5888" width="4.85546875" style="318" bestFit="1" customWidth="1"/>
    <col min="5889" max="5889" width="4.140625" style="318" bestFit="1" customWidth="1"/>
    <col min="5890" max="5890" width="8" style="318" bestFit="1" customWidth="1"/>
    <col min="5891" max="5891" width="3.140625" style="318" bestFit="1" customWidth="1"/>
    <col min="5892" max="5892" width="10.85546875" style="318" customWidth="1"/>
    <col min="5893" max="5893" width="3" style="318" bestFit="1" customWidth="1"/>
    <col min="5894" max="6131" width="9.140625" style="318"/>
    <col min="6132" max="6132" width="4.42578125" style="318" bestFit="1" customWidth="1"/>
    <col min="6133" max="6133" width="55.28515625" style="318" customWidth="1"/>
    <col min="6134" max="6134" width="5" style="318" bestFit="1" customWidth="1"/>
    <col min="6135" max="6135" width="6.140625" style="318" customWidth="1"/>
    <col min="6136" max="6136" width="8.5703125" style="318" customWidth="1"/>
    <col min="6137" max="6137" width="9.5703125" style="318" customWidth="1"/>
    <col min="6138" max="6138" width="8.42578125" style="318" bestFit="1" customWidth="1"/>
    <col min="6139" max="6139" width="3.7109375" style="318" bestFit="1" customWidth="1"/>
    <col min="6140" max="6140" width="2.42578125" style="318" bestFit="1" customWidth="1"/>
    <col min="6141" max="6141" width="7.85546875" style="318" bestFit="1" customWidth="1"/>
    <col min="6142" max="6142" width="4.85546875" style="318" bestFit="1" customWidth="1"/>
    <col min="6143" max="6143" width="3.5703125" style="318" bestFit="1" customWidth="1"/>
    <col min="6144" max="6144" width="4.85546875" style="318" bestFit="1" customWidth="1"/>
    <col min="6145" max="6145" width="4.140625" style="318" bestFit="1" customWidth="1"/>
    <col min="6146" max="6146" width="8" style="318" bestFit="1" customWidth="1"/>
    <col min="6147" max="6147" width="3.140625" style="318" bestFit="1" customWidth="1"/>
    <col min="6148" max="6148" width="10.85546875" style="318" customWidth="1"/>
    <col min="6149" max="6149" width="3" style="318" bestFit="1" customWidth="1"/>
    <col min="6150" max="6387" width="9.140625" style="318"/>
    <col min="6388" max="6388" width="4.42578125" style="318" bestFit="1" customWidth="1"/>
    <col min="6389" max="6389" width="55.28515625" style="318" customWidth="1"/>
    <col min="6390" max="6390" width="5" style="318" bestFit="1" customWidth="1"/>
    <col min="6391" max="6391" width="6.140625" style="318" customWidth="1"/>
    <col min="6392" max="6392" width="8.5703125" style="318" customWidth="1"/>
    <col min="6393" max="6393" width="9.5703125" style="318" customWidth="1"/>
    <col min="6394" max="6394" width="8.42578125" style="318" bestFit="1" customWidth="1"/>
    <col min="6395" max="6395" width="3.7109375" style="318" bestFit="1" customWidth="1"/>
    <col min="6396" max="6396" width="2.42578125" style="318" bestFit="1" customWidth="1"/>
    <col min="6397" max="6397" width="7.85546875" style="318" bestFit="1" customWidth="1"/>
    <col min="6398" max="6398" width="4.85546875" style="318" bestFit="1" customWidth="1"/>
    <col min="6399" max="6399" width="3.5703125" style="318" bestFit="1" customWidth="1"/>
    <col min="6400" max="6400" width="4.85546875" style="318" bestFit="1" customWidth="1"/>
    <col min="6401" max="6401" width="4.140625" style="318" bestFit="1" customWidth="1"/>
    <col min="6402" max="6402" width="8" style="318" bestFit="1" customWidth="1"/>
    <col min="6403" max="6403" width="3.140625" style="318" bestFit="1" customWidth="1"/>
    <col min="6404" max="6404" width="10.85546875" style="318" customWidth="1"/>
    <col min="6405" max="6405" width="3" style="318" bestFit="1" customWidth="1"/>
    <col min="6406" max="6643" width="9.140625" style="318"/>
    <col min="6644" max="6644" width="4.42578125" style="318" bestFit="1" customWidth="1"/>
    <col min="6645" max="6645" width="55.28515625" style="318" customWidth="1"/>
    <col min="6646" max="6646" width="5" style="318" bestFit="1" customWidth="1"/>
    <col min="6647" max="6647" width="6.140625" style="318" customWidth="1"/>
    <col min="6648" max="6648" width="8.5703125" style="318" customWidth="1"/>
    <col min="6649" max="6649" width="9.5703125" style="318" customWidth="1"/>
    <col min="6650" max="6650" width="8.42578125" style="318" bestFit="1" customWidth="1"/>
    <col min="6651" max="6651" width="3.7109375" style="318" bestFit="1" customWidth="1"/>
    <col min="6652" max="6652" width="2.42578125" style="318" bestFit="1" customWidth="1"/>
    <col min="6653" max="6653" width="7.85546875" style="318" bestFit="1" customWidth="1"/>
    <col min="6654" max="6654" width="4.85546875" style="318" bestFit="1" customWidth="1"/>
    <col min="6655" max="6655" width="3.5703125" style="318" bestFit="1" customWidth="1"/>
    <col min="6656" max="6656" width="4.85546875" style="318" bestFit="1" customWidth="1"/>
    <col min="6657" max="6657" width="4.140625" style="318" bestFit="1" customWidth="1"/>
    <col min="6658" max="6658" width="8" style="318" bestFit="1" customWidth="1"/>
    <col min="6659" max="6659" width="3.140625" style="318" bestFit="1" customWidth="1"/>
    <col min="6660" max="6660" width="10.85546875" style="318" customWidth="1"/>
    <col min="6661" max="6661" width="3" style="318" bestFit="1" customWidth="1"/>
    <col min="6662" max="6899" width="9.140625" style="318"/>
    <col min="6900" max="6900" width="4.42578125" style="318" bestFit="1" customWidth="1"/>
    <col min="6901" max="6901" width="55.28515625" style="318" customWidth="1"/>
    <col min="6902" max="6902" width="5" style="318" bestFit="1" customWidth="1"/>
    <col min="6903" max="6903" width="6.140625" style="318" customWidth="1"/>
    <col min="6904" max="6904" width="8.5703125" style="318" customWidth="1"/>
    <col min="6905" max="6905" width="9.5703125" style="318" customWidth="1"/>
    <col min="6906" max="6906" width="8.42578125" style="318" bestFit="1" customWidth="1"/>
    <col min="6907" max="6907" width="3.7109375" style="318" bestFit="1" customWidth="1"/>
    <col min="6908" max="6908" width="2.42578125" style="318" bestFit="1" customWidth="1"/>
    <col min="6909" max="6909" width="7.85546875" style="318" bestFit="1" customWidth="1"/>
    <col min="6910" max="6910" width="4.85546875" style="318" bestFit="1" customWidth="1"/>
    <col min="6911" max="6911" width="3.5703125" style="318" bestFit="1" customWidth="1"/>
    <col min="6912" max="6912" width="4.85546875" style="318" bestFit="1" customWidth="1"/>
    <col min="6913" max="6913" width="4.140625" style="318" bestFit="1" customWidth="1"/>
    <col min="6914" max="6914" width="8" style="318" bestFit="1" customWidth="1"/>
    <col min="6915" max="6915" width="3.140625" style="318" bestFit="1" customWidth="1"/>
    <col min="6916" max="6916" width="10.85546875" style="318" customWidth="1"/>
    <col min="6917" max="6917" width="3" style="318" bestFit="1" customWidth="1"/>
    <col min="6918" max="7155" width="9.140625" style="318"/>
    <col min="7156" max="7156" width="4.42578125" style="318" bestFit="1" customWidth="1"/>
    <col min="7157" max="7157" width="55.28515625" style="318" customWidth="1"/>
    <col min="7158" max="7158" width="5" style="318" bestFit="1" customWidth="1"/>
    <col min="7159" max="7159" width="6.140625" style="318" customWidth="1"/>
    <col min="7160" max="7160" width="8.5703125" style="318" customWidth="1"/>
    <col min="7161" max="7161" width="9.5703125" style="318" customWidth="1"/>
    <col min="7162" max="7162" width="8.42578125" style="318" bestFit="1" customWidth="1"/>
    <col min="7163" max="7163" width="3.7109375" style="318" bestFit="1" customWidth="1"/>
    <col min="7164" max="7164" width="2.42578125" style="318" bestFit="1" customWidth="1"/>
    <col min="7165" max="7165" width="7.85546875" style="318" bestFit="1" customWidth="1"/>
    <col min="7166" max="7166" width="4.85546875" style="318" bestFit="1" customWidth="1"/>
    <col min="7167" max="7167" width="3.5703125" style="318" bestFit="1" customWidth="1"/>
    <col min="7168" max="7168" width="4.85546875" style="318" bestFit="1" customWidth="1"/>
    <col min="7169" max="7169" width="4.140625" style="318" bestFit="1" customWidth="1"/>
    <col min="7170" max="7170" width="8" style="318" bestFit="1" customWidth="1"/>
    <col min="7171" max="7171" width="3.140625" style="318" bestFit="1" customWidth="1"/>
    <col min="7172" max="7172" width="10.85546875" style="318" customWidth="1"/>
    <col min="7173" max="7173" width="3" style="318" bestFit="1" customWidth="1"/>
    <col min="7174" max="7411" width="9.140625" style="318"/>
    <col min="7412" max="7412" width="4.42578125" style="318" bestFit="1" customWidth="1"/>
    <col min="7413" max="7413" width="55.28515625" style="318" customWidth="1"/>
    <col min="7414" max="7414" width="5" style="318" bestFit="1" customWidth="1"/>
    <col min="7415" max="7415" width="6.140625" style="318" customWidth="1"/>
    <col min="7416" max="7416" width="8.5703125" style="318" customWidth="1"/>
    <col min="7417" max="7417" width="9.5703125" style="318" customWidth="1"/>
    <col min="7418" max="7418" width="8.42578125" style="318" bestFit="1" customWidth="1"/>
    <col min="7419" max="7419" width="3.7109375" style="318" bestFit="1" customWidth="1"/>
    <col min="7420" max="7420" width="2.42578125" style="318" bestFit="1" customWidth="1"/>
    <col min="7421" max="7421" width="7.85546875" style="318" bestFit="1" customWidth="1"/>
    <col min="7422" max="7422" width="4.85546875" style="318" bestFit="1" customWidth="1"/>
    <col min="7423" max="7423" width="3.5703125" style="318" bestFit="1" customWidth="1"/>
    <col min="7424" max="7424" width="4.85546875" style="318" bestFit="1" customWidth="1"/>
    <col min="7425" max="7425" width="4.140625" style="318" bestFit="1" customWidth="1"/>
    <col min="7426" max="7426" width="8" style="318" bestFit="1" customWidth="1"/>
    <col min="7427" max="7427" width="3.140625" style="318" bestFit="1" customWidth="1"/>
    <col min="7428" max="7428" width="10.85546875" style="318" customWidth="1"/>
    <col min="7429" max="7429" width="3" style="318" bestFit="1" customWidth="1"/>
    <col min="7430" max="7667" width="9.140625" style="318"/>
    <col min="7668" max="7668" width="4.42578125" style="318" bestFit="1" customWidth="1"/>
    <col min="7669" max="7669" width="55.28515625" style="318" customWidth="1"/>
    <col min="7670" max="7670" width="5" style="318" bestFit="1" customWidth="1"/>
    <col min="7671" max="7671" width="6.140625" style="318" customWidth="1"/>
    <col min="7672" max="7672" width="8.5703125" style="318" customWidth="1"/>
    <col min="7673" max="7673" width="9.5703125" style="318" customWidth="1"/>
    <col min="7674" max="7674" width="8.42578125" style="318" bestFit="1" customWidth="1"/>
    <col min="7675" max="7675" width="3.7109375" style="318" bestFit="1" customWidth="1"/>
    <col min="7676" max="7676" width="2.42578125" style="318" bestFit="1" customWidth="1"/>
    <col min="7677" max="7677" width="7.85546875" style="318" bestFit="1" customWidth="1"/>
    <col min="7678" max="7678" width="4.85546875" style="318" bestFit="1" customWidth="1"/>
    <col min="7679" max="7679" width="3.5703125" style="318" bestFit="1" customWidth="1"/>
    <col min="7680" max="7680" width="4.85546875" style="318" bestFit="1" customWidth="1"/>
    <col min="7681" max="7681" width="4.140625" style="318" bestFit="1" customWidth="1"/>
    <col min="7682" max="7682" width="8" style="318" bestFit="1" customWidth="1"/>
    <col min="7683" max="7683" width="3.140625" style="318" bestFit="1" customWidth="1"/>
    <col min="7684" max="7684" width="10.85546875" style="318" customWidth="1"/>
    <col min="7685" max="7685" width="3" style="318" bestFit="1" customWidth="1"/>
    <col min="7686" max="7923" width="9.140625" style="318"/>
    <col min="7924" max="7924" width="4.42578125" style="318" bestFit="1" customWidth="1"/>
    <col min="7925" max="7925" width="55.28515625" style="318" customWidth="1"/>
    <col min="7926" max="7926" width="5" style="318" bestFit="1" customWidth="1"/>
    <col min="7927" max="7927" width="6.140625" style="318" customWidth="1"/>
    <col min="7928" max="7928" width="8.5703125" style="318" customWidth="1"/>
    <col min="7929" max="7929" width="9.5703125" style="318" customWidth="1"/>
    <col min="7930" max="7930" width="8.42578125" style="318" bestFit="1" customWidth="1"/>
    <col min="7931" max="7931" width="3.7109375" style="318" bestFit="1" customWidth="1"/>
    <col min="7932" max="7932" width="2.42578125" style="318" bestFit="1" customWidth="1"/>
    <col min="7933" max="7933" width="7.85546875" style="318" bestFit="1" customWidth="1"/>
    <col min="7934" max="7934" width="4.85546875" style="318" bestFit="1" customWidth="1"/>
    <col min="7935" max="7935" width="3.5703125" style="318" bestFit="1" customWidth="1"/>
    <col min="7936" max="7936" width="4.85546875" style="318" bestFit="1" customWidth="1"/>
    <col min="7937" max="7937" width="4.140625" style="318" bestFit="1" customWidth="1"/>
    <col min="7938" max="7938" width="8" style="318" bestFit="1" customWidth="1"/>
    <col min="7939" max="7939" width="3.140625" style="318" bestFit="1" customWidth="1"/>
    <col min="7940" max="7940" width="10.85546875" style="318" customWidth="1"/>
    <col min="7941" max="7941" width="3" style="318" bestFit="1" customWidth="1"/>
    <col min="7942" max="8179" width="9.140625" style="318"/>
    <col min="8180" max="8180" width="4.42578125" style="318" bestFit="1" customWidth="1"/>
    <col min="8181" max="8181" width="55.28515625" style="318" customWidth="1"/>
    <col min="8182" max="8182" width="5" style="318" bestFit="1" customWidth="1"/>
    <col min="8183" max="8183" width="6.140625" style="318" customWidth="1"/>
    <col min="8184" max="8184" width="8.5703125" style="318" customWidth="1"/>
    <col min="8185" max="8185" width="9.5703125" style="318" customWidth="1"/>
    <col min="8186" max="8186" width="8.42578125" style="318" bestFit="1" customWidth="1"/>
    <col min="8187" max="8187" width="3.7109375" style="318" bestFit="1" customWidth="1"/>
    <col min="8188" max="8188" width="2.42578125" style="318" bestFit="1" customWidth="1"/>
    <col min="8189" max="8189" width="7.85546875" style="318" bestFit="1" customWidth="1"/>
    <col min="8190" max="8190" width="4.85546875" style="318" bestFit="1" customWidth="1"/>
    <col min="8191" max="8191" width="3.5703125" style="318" bestFit="1" customWidth="1"/>
    <col min="8192" max="8192" width="4.85546875" style="318" bestFit="1" customWidth="1"/>
    <col min="8193" max="8193" width="4.140625" style="318" bestFit="1" customWidth="1"/>
    <col min="8194" max="8194" width="8" style="318" bestFit="1" customWidth="1"/>
    <col min="8195" max="8195" width="3.140625" style="318" bestFit="1" customWidth="1"/>
    <col min="8196" max="8196" width="10.85546875" style="318" customWidth="1"/>
    <col min="8197" max="8197" width="3" style="318" bestFit="1" customWidth="1"/>
    <col min="8198" max="8435" width="9.140625" style="318"/>
    <col min="8436" max="8436" width="4.42578125" style="318" bestFit="1" customWidth="1"/>
    <col min="8437" max="8437" width="55.28515625" style="318" customWidth="1"/>
    <col min="8438" max="8438" width="5" style="318" bestFit="1" customWidth="1"/>
    <col min="8439" max="8439" width="6.140625" style="318" customWidth="1"/>
    <col min="8440" max="8440" width="8.5703125" style="318" customWidth="1"/>
    <col min="8441" max="8441" width="9.5703125" style="318" customWidth="1"/>
    <col min="8442" max="8442" width="8.42578125" style="318" bestFit="1" customWidth="1"/>
    <col min="8443" max="8443" width="3.7109375" style="318" bestFit="1" customWidth="1"/>
    <col min="8444" max="8444" width="2.42578125" style="318" bestFit="1" customWidth="1"/>
    <col min="8445" max="8445" width="7.85546875" style="318" bestFit="1" customWidth="1"/>
    <col min="8446" max="8446" width="4.85546875" style="318" bestFit="1" customWidth="1"/>
    <col min="8447" max="8447" width="3.5703125" style="318" bestFit="1" customWidth="1"/>
    <col min="8448" max="8448" width="4.85546875" style="318" bestFit="1" customWidth="1"/>
    <col min="8449" max="8449" width="4.140625" style="318" bestFit="1" customWidth="1"/>
    <col min="8450" max="8450" width="8" style="318" bestFit="1" customWidth="1"/>
    <col min="8451" max="8451" width="3.140625" style="318" bestFit="1" customWidth="1"/>
    <col min="8452" max="8452" width="10.85546875" style="318" customWidth="1"/>
    <col min="8453" max="8453" width="3" style="318" bestFit="1" customWidth="1"/>
    <col min="8454" max="8691" width="9.140625" style="318"/>
    <col min="8692" max="8692" width="4.42578125" style="318" bestFit="1" customWidth="1"/>
    <col min="8693" max="8693" width="55.28515625" style="318" customWidth="1"/>
    <col min="8694" max="8694" width="5" style="318" bestFit="1" customWidth="1"/>
    <col min="8695" max="8695" width="6.140625" style="318" customWidth="1"/>
    <col min="8696" max="8696" width="8.5703125" style="318" customWidth="1"/>
    <col min="8697" max="8697" width="9.5703125" style="318" customWidth="1"/>
    <col min="8698" max="8698" width="8.42578125" style="318" bestFit="1" customWidth="1"/>
    <col min="8699" max="8699" width="3.7109375" style="318" bestFit="1" customWidth="1"/>
    <col min="8700" max="8700" width="2.42578125" style="318" bestFit="1" customWidth="1"/>
    <col min="8701" max="8701" width="7.85546875" style="318" bestFit="1" customWidth="1"/>
    <col min="8702" max="8702" width="4.85546875" style="318" bestFit="1" customWidth="1"/>
    <col min="8703" max="8703" width="3.5703125" style="318" bestFit="1" customWidth="1"/>
    <col min="8704" max="8704" width="4.85546875" style="318" bestFit="1" customWidth="1"/>
    <col min="8705" max="8705" width="4.140625" style="318" bestFit="1" customWidth="1"/>
    <col min="8706" max="8706" width="8" style="318" bestFit="1" customWidth="1"/>
    <col min="8707" max="8707" width="3.140625" style="318" bestFit="1" customWidth="1"/>
    <col min="8708" max="8708" width="10.85546875" style="318" customWidth="1"/>
    <col min="8709" max="8709" width="3" style="318" bestFit="1" customWidth="1"/>
    <col min="8710" max="8947" width="9.140625" style="318"/>
    <col min="8948" max="8948" width="4.42578125" style="318" bestFit="1" customWidth="1"/>
    <col min="8949" max="8949" width="55.28515625" style="318" customWidth="1"/>
    <col min="8950" max="8950" width="5" style="318" bestFit="1" customWidth="1"/>
    <col min="8951" max="8951" width="6.140625" style="318" customWidth="1"/>
    <col min="8952" max="8952" width="8.5703125" style="318" customWidth="1"/>
    <col min="8953" max="8953" width="9.5703125" style="318" customWidth="1"/>
    <col min="8954" max="8954" width="8.42578125" style="318" bestFit="1" customWidth="1"/>
    <col min="8955" max="8955" width="3.7109375" style="318" bestFit="1" customWidth="1"/>
    <col min="8956" max="8956" width="2.42578125" style="318" bestFit="1" customWidth="1"/>
    <col min="8957" max="8957" width="7.85546875" style="318" bestFit="1" customWidth="1"/>
    <col min="8958" max="8958" width="4.85546875" style="318" bestFit="1" customWidth="1"/>
    <col min="8959" max="8959" width="3.5703125" style="318" bestFit="1" customWidth="1"/>
    <col min="8960" max="8960" width="4.85546875" style="318" bestFit="1" customWidth="1"/>
    <col min="8961" max="8961" width="4.140625" style="318" bestFit="1" customWidth="1"/>
    <col min="8962" max="8962" width="8" style="318" bestFit="1" customWidth="1"/>
    <col min="8963" max="8963" width="3.140625" style="318" bestFit="1" customWidth="1"/>
    <col min="8964" max="8964" width="10.85546875" style="318" customWidth="1"/>
    <col min="8965" max="8965" width="3" style="318" bestFit="1" customWidth="1"/>
    <col min="8966" max="9203" width="9.140625" style="318"/>
    <col min="9204" max="9204" width="4.42578125" style="318" bestFit="1" customWidth="1"/>
    <col min="9205" max="9205" width="55.28515625" style="318" customWidth="1"/>
    <col min="9206" max="9206" width="5" style="318" bestFit="1" customWidth="1"/>
    <col min="9207" max="9207" width="6.140625" style="318" customWidth="1"/>
    <col min="9208" max="9208" width="8.5703125" style="318" customWidth="1"/>
    <col min="9209" max="9209" width="9.5703125" style="318" customWidth="1"/>
    <col min="9210" max="9210" width="8.42578125" style="318" bestFit="1" customWidth="1"/>
    <col min="9211" max="9211" width="3.7109375" style="318" bestFit="1" customWidth="1"/>
    <col min="9212" max="9212" width="2.42578125" style="318" bestFit="1" customWidth="1"/>
    <col min="9213" max="9213" width="7.85546875" style="318" bestFit="1" customWidth="1"/>
    <col min="9214" max="9214" width="4.85546875" style="318" bestFit="1" customWidth="1"/>
    <col min="9215" max="9215" width="3.5703125" style="318" bestFit="1" customWidth="1"/>
    <col min="9216" max="9216" width="4.85546875" style="318" bestFit="1" customWidth="1"/>
    <col min="9217" max="9217" width="4.140625" style="318" bestFit="1" customWidth="1"/>
    <col min="9218" max="9218" width="8" style="318" bestFit="1" customWidth="1"/>
    <col min="9219" max="9219" width="3.140625" style="318" bestFit="1" customWidth="1"/>
    <col min="9220" max="9220" width="10.85546875" style="318" customWidth="1"/>
    <col min="9221" max="9221" width="3" style="318" bestFit="1" customWidth="1"/>
    <col min="9222" max="9459" width="9.140625" style="318"/>
    <col min="9460" max="9460" width="4.42578125" style="318" bestFit="1" customWidth="1"/>
    <col min="9461" max="9461" width="55.28515625" style="318" customWidth="1"/>
    <col min="9462" max="9462" width="5" style="318" bestFit="1" customWidth="1"/>
    <col min="9463" max="9463" width="6.140625" style="318" customWidth="1"/>
    <col min="9464" max="9464" width="8.5703125" style="318" customWidth="1"/>
    <col min="9465" max="9465" width="9.5703125" style="318" customWidth="1"/>
    <col min="9466" max="9466" width="8.42578125" style="318" bestFit="1" customWidth="1"/>
    <col min="9467" max="9467" width="3.7109375" style="318" bestFit="1" customWidth="1"/>
    <col min="9468" max="9468" width="2.42578125" style="318" bestFit="1" customWidth="1"/>
    <col min="9469" max="9469" width="7.85546875" style="318" bestFit="1" customWidth="1"/>
    <col min="9470" max="9470" width="4.85546875" style="318" bestFit="1" customWidth="1"/>
    <col min="9471" max="9471" width="3.5703125" style="318" bestFit="1" customWidth="1"/>
    <col min="9472" max="9472" width="4.85546875" style="318" bestFit="1" customWidth="1"/>
    <col min="9473" max="9473" width="4.140625" style="318" bestFit="1" customWidth="1"/>
    <col min="9474" max="9474" width="8" style="318" bestFit="1" customWidth="1"/>
    <col min="9475" max="9475" width="3.140625" style="318" bestFit="1" customWidth="1"/>
    <col min="9476" max="9476" width="10.85546875" style="318" customWidth="1"/>
    <col min="9477" max="9477" width="3" style="318" bestFit="1" customWidth="1"/>
    <col min="9478" max="9715" width="9.140625" style="318"/>
    <col min="9716" max="9716" width="4.42578125" style="318" bestFit="1" customWidth="1"/>
    <col min="9717" max="9717" width="55.28515625" style="318" customWidth="1"/>
    <col min="9718" max="9718" width="5" style="318" bestFit="1" customWidth="1"/>
    <col min="9719" max="9719" width="6.140625" style="318" customWidth="1"/>
    <col min="9720" max="9720" width="8.5703125" style="318" customWidth="1"/>
    <col min="9721" max="9721" width="9.5703125" style="318" customWidth="1"/>
    <col min="9722" max="9722" width="8.42578125" style="318" bestFit="1" customWidth="1"/>
    <col min="9723" max="9723" width="3.7109375" style="318" bestFit="1" customWidth="1"/>
    <col min="9724" max="9724" width="2.42578125" style="318" bestFit="1" customWidth="1"/>
    <col min="9725" max="9725" width="7.85546875" style="318" bestFit="1" customWidth="1"/>
    <col min="9726" max="9726" width="4.85546875" style="318" bestFit="1" customWidth="1"/>
    <col min="9727" max="9727" width="3.5703125" style="318" bestFit="1" customWidth="1"/>
    <col min="9728" max="9728" width="4.85546875" style="318" bestFit="1" customWidth="1"/>
    <col min="9729" max="9729" width="4.140625" style="318" bestFit="1" customWidth="1"/>
    <col min="9730" max="9730" width="8" style="318" bestFit="1" customWidth="1"/>
    <col min="9731" max="9731" width="3.140625" style="318" bestFit="1" customWidth="1"/>
    <col min="9732" max="9732" width="10.85546875" style="318" customWidth="1"/>
    <col min="9733" max="9733" width="3" style="318" bestFit="1" customWidth="1"/>
    <col min="9734" max="9971" width="9.140625" style="318"/>
    <col min="9972" max="9972" width="4.42578125" style="318" bestFit="1" customWidth="1"/>
    <col min="9973" max="9973" width="55.28515625" style="318" customWidth="1"/>
    <col min="9974" max="9974" width="5" style="318" bestFit="1" customWidth="1"/>
    <col min="9975" max="9975" width="6.140625" style="318" customWidth="1"/>
    <col min="9976" max="9976" width="8.5703125" style="318" customWidth="1"/>
    <col min="9977" max="9977" width="9.5703125" style="318" customWidth="1"/>
    <col min="9978" max="9978" width="8.42578125" style="318" bestFit="1" customWidth="1"/>
    <col min="9979" max="9979" width="3.7109375" style="318" bestFit="1" customWidth="1"/>
    <col min="9980" max="9980" width="2.42578125" style="318" bestFit="1" customWidth="1"/>
    <col min="9981" max="9981" width="7.85546875" style="318" bestFit="1" customWidth="1"/>
    <col min="9982" max="9982" width="4.85546875" style="318" bestFit="1" customWidth="1"/>
    <col min="9983" max="9983" width="3.5703125" style="318" bestFit="1" customWidth="1"/>
    <col min="9984" max="9984" width="4.85546875" style="318" bestFit="1" customWidth="1"/>
    <col min="9985" max="9985" width="4.140625" style="318" bestFit="1" customWidth="1"/>
    <col min="9986" max="9986" width="8" style="318" bestFit="1" customWidth="1"/>
    <col min="9987" max="9987" width="3.140625" style="318" bestFit="1" customWidth="1"/>
    <col min="9988" max="9988" width="10.85546875" style="318" customWidth="1"/>
    <col min="9989" max="9989" width="3" style="318" bestFit="1" customWidth="1"/>
    <col min="9990" max="10227" width="9.140625" style="318"/>
    <col min="10228" max="10228" width="4.42578125" style="318" bestFit="1" customWidth="1"/>
    <col min="10229" max="10229" width="55.28515625" style="318" customWidth="1"/>
    <col min="10230" max="10230" width="5" style="318" bestFit="1" customWidth="1"/>
    <col min="10231" max="10231" width="6.140625" style="318" customWidth="1"/>
    <col min="10232" max="10232" width="8.5703125" style="318" customWidth="1"/>
    <col min="10233" max="10233" width="9.5703125" style="318" customWidth="1"/>
    <col min="10234" max="10234" width="8.42578125" style="318" bestFit="1" customWidth="1"/>
    <col min="10235" max="10235" width="3.7109375" style="318" bestFit="1" customWidth="1"/>
    <col min="10236" max="10236" width="2.42578125" style="318" bestFit="1" customWidth="1"/>
    <col min="10237" max="10237" width="7.85546875" style="318" bestFit="1" customWidth="1"/>
    <col min="10238" max="10238" width="4.85546875" style="318" bestFit="1" customWidth="1"/>
    <col min="10239" max="10239" width="3.5703125" style="318" bestFit="1" customWidth="1"/>
    <col min="10240" max="10240" width="4.85546875" style="318" bestFit="1" customWidth="1"/>
    <col min="10241" max="10241" width="4.140625" style="318" bestFit="1" customWidth="1"/>
    <col min="10242" max="10242" width="8" style="318" bestFit="1" customWidth="1"/>
    <col min="10243" max="10243" width="3.140625" style="318" bestFit="1" customWidth="1"/>
    <col min="10244" max="10244" width="10.85546875" style="318" customWidth="1"/>
    <col min="10245" max="10245" width="3" style="318" bestFit="1" customWidth="1"/>
    <col min="10246" max="10483" width="9.140625" style="318"/>
    <col min="10484" max="10484" width="4.42578125" style="318" bestFit="1" customWidth="1"/>
    <col min="10485" max="10485" width="55.28515625" style="318" customWidth="1"/>
    <col min="10486" max="10486" width="5" style="318" bestFit="1" customWidth="1"/>
    <col min="10487" max="10487" width="6.140625" style="318" customWidth="1"/>
    <col min="10488" max="10488" width="8.5703125" style="318" customWidth="1"/>
    <col min="10489" max="10489" width="9.5703125" style="318" customWidth="1"/>
    <col min="10490" max="10490" width="8.42578125" style="318" bestFit="1" customWidth="1"/>
    <col min="10491" max="10491" width="3.7109375" style="318" bestFit="1" customWidth="1"/>
    <col min="10492" max="10492" width="2.42578125" style="318" bestFit="1" customWidth="1"/>
    <col min="10493" max="10493" width="7.85546875" style="318" bestFit="1" customWidth="1"/>
    <col min="10494" max="10494" width="4.85546875" style="318" bestFit="1" customWidth="1"/>
    <col min="10495" max="10495" width="3.5703125" style="318" bestFit="1" customWidth="1"/>
    <col min="10496" max="10496" width="4.85546875" style="318" bestFit="1" customWidth="1"/>
    <col min="10497" max="10497" width="4.140625" style="318" bestFit="1" customWidth="1"/>
    <col min="10498" max="10498" width="8" style="318" bestFit="1" customWidth="1"/>
    <col min="10499" max="10499" width="3.140625" style="318" bestFit="1" customWidth="1"/>
    <col min="10500" max="10500" width="10.85546875" style="318" customWidth="1"/>
    <col min="10501" max="10501" width="3" style="318" bestFit="1" customWidth="1"/>
    <col min="10502" max="10739" width="9.140625" style="318"/>
    <col min="10740" max="10740" width="4.42578125" style="318" bestFit="1" customWidth="1"/>
    <col min="10741" max="10741" width="55.28515625" style="318" customWidth="1"/>
    <col min="10742" max="10742" width="5" style="318" bestFit="1" customWidth="1"/>
    <col min="10743" max="10743" width="6.140625" style="318" customWidth="1"/>
    <col min="10744" max="10744" width="8.5703125" style="318" customWidth="1"/>
    <col min="10745" max="10745" width="9.5703125" style="318" customWidth="1"/>
    <col min="10746" max="10746" width="8.42578125" style="318" bestFit="1" customWidth="1"/>
    <col min="10747" max="10747" width="3.7109375" style="318" bestFit="1" customWidth="1"/>
    <col min="10748" max="10748" width="2.42578125" style="318" bestFit="1" customWidth="1"/>
    <col min="10749" max="10749" width="7.85546875" style="318" bestFit="1" customWidth="1"/>
    <col min="10750" max="10750" width="4.85546875" style="318" bestFit="1" customWidth="1"/>
    <col min="10751" max="10751" width="3.5703125" style="318" bestFit="1" customWidth="1"/>
    <col min="10752" max="10752" width="4.85546875" style="318" bestFit="1" customWidth="1"/>
    <col min="10753" max="10753" width="4.140625" style="318" bestFit="1" customWidth="1"/>
    <col min="10754" max="10754" width="8" style="318" bestFit="1" customWidth="1"/>
    <col min="10755" max="10755" width="3.140625" style="318" bestFit="1" customWidth="1"/>
    <col min="10756" max="10756" width="10.85546875" style="318" customWidth="1"/>
    <col min="10757" max="10757" width="3" style="318" bestFit="1" customWidth="1"/>
    <col min="10758" max="10995" width="9.140625" style="318"/>
    <col min="10996" max="10996" width="4.42578125" style="318" bestFit="1" customWidth="1"/>
    <col min="10997" max="10997" width="55.28515625" style="318" customWidth="1"/>
    <col min="10998" max="10998" width="5" style="318" bestFit="1" customWidth="1"/>
    <col min="10999" max="10999" width="6.140625" style="318" customWidth="1"/>
    <col min="11000" max="11000" width="8.5703125" style="318" customWidth="1"/>
    <col min="11001" max="11001" width="9.5703125" style="318" customWidth="1"/>
    <col min="11002" max="11002" width="8.42578125" style="318" bestFit="1" customWidth="1"/>
    <col min="11003" max="11003" width="3.7109375" style="318" bestFit="1" customWidth="1"/>
    <col min="11004" max="11004" width="2.42578125" style="318" bestFit="1" customWidth="1"/>
    <col min="11005" max="11005" width="7.85546875" style="318" bestFit="1" customWidth="1"/>
    <col min="11006" max="11006" width="4.85546875" style="318" bestFit="1" customWidth="1"/>
    <col min="11007" max="11007" width="3.5703125" style="318" bestFit="1" customWidth="1"/>
    <col min="11008" max="11008" width="4.85546875" style="318" bestFit="1" customWidth="1"/>
    <col min="11009" max="11009" width="4.140625" style="318" bestFit="1" customWidth="1"/>
    <col min="11010" max="11010" width="8" style="318" bestFit="1" customWidth="1"/>
    <col min="11011" max="11011" width="3.140625" style="318" bestFit="1" customWidth="1"/>
    <col min="11012" max="11012" width="10.85546875" style="318" customWidth="1"/>
    <col min="11013" max="11013" width="3" style="318" bestFit="1" customWidth="1"/>
    <col min="11014" max="11251" width="9.140625" style="318"/>
    <col min="11252" max="11252" width="4.42578125" style="318" bestFit="1" customWidth="1"/>
    <col min="11253" max="11253" width="55.28515625" style="318" customWidth="1"/>
    <col min="11254" max="11254" width="5" style="318" bestFit="1" customWidth="1"/>
    <col min="11255" max="11255" width="6.140625" style="318" customWidth="1"/>
    <col min="11256" max="11256" width="8.5703125" style="318" customWidth="1"/>
    <col min="11257" max="11257" width="9.5703125" style="318" customWidth="1"/>
    <col min="11258" max="11258" width="8.42578125" style="318" bestFit="1" customWidth="1"/>
    <col min="11259" max="11259" width="3.7109375" style="318" bestFit="1" customWidth="1"/>
    <col min="11260" max="11260" width="2.42578125" style="318" bestFit="1" customWidth="1"/>
    <col min="11261" max="11261" width="7.85546875" style="318" bestFit="1" customWidth="1"/>
    <col min="11262" max="11262" width="4.85546875" style="318" bestFit="1" customWidth="1"/>
    <col min="11263" max="11263" width="3.5703125" style="318" bestFit="1" customWidth="1"/>
    <col min="11264" max="11264" width="4.85546875" style="318" bestFit="1" customWidth="1"/>
    <col min="11265" max="11265" width="4.140625" style="318" bestFit="1" customWidth="1"/>
    <col min="11266" max="11266" width="8" style="318" bestFit="1" customWidth="1"/>
    <col min="11267" max="11267" width="3.140625" style="318" bestFit="1" customWidth="1"/>
    <col min="11268" max="11268" width="10.85546875" style="318" customWidth="1"/>
    <col min="11269" max="11269" width="3" style="318" bestFit="1" customWidth="1"/>
    <col min="11270" max="11507" width="9.140625" style="318"/>
    <col min="11508" max="11508" width="4.42578125" style="318" bestFit="1" customWidth="1"/>
    <col min="11509" max="11509" width="55.28515625" style="318" customWidth="1"/>
    <col min="11510" max="11510" width="5" style="318" bestFit="1" customWidth="1"/>
    <col min="11511" max="11511" width="6.140625" style="318" customWidth="1"/>
    <col min="11512" max="11512" width="8.5703125" style="318" customWidth="1"/>
    <col min="11513" max="11513" width="9.5703125" style="318" customWidth="1"/>
    <col min="11514" max="11514" width="8.42578125" style="318" bestFit="1" customWidth="1"/>
    <col min="11515" max="11515" width="3.7109375" style="318" bestFit="1" customWidth="1"/>
    <col min="11516" max="11516" width="2.42578125" style="318" bestFit="1" customWidth="1"/>
    <col min="11517" max="11517" width="7.85546875" style="318" bestFit="1" customWidth="1"/>
    <col min="11518" max="11518" width="4.85546875" style="318" bestFit="1" customWidth="1"/>
    <col min="11519" max="11519" width="3.5703125" style="318" bestFit="1" customWidth="1"/>
    <col min="11520" max="11520" width="4.85546875" style="318" bestFit="1" customWidth="1"/>
    <col min="11521" max="11521" width="4.140625" style="318" bestFit="1" customWidth="1"/>
    <col min="11522" max="11522" width="8" style="318" bestFit="1" customWidth="1"/>
    <col min="11523" max="11523" width="3.140625" style="318" bestFit="1" customWidth="1"/>
    <col min="11524" max="11524" width="10.85546875" style="318" customWidth="1"/>
    <col min="11525" max="11525" width="3" style="318" bestFit="1" customWidth="1"/>
    <col min="11526" max="11763" width="9.140625" style="318"/>
    <col min="11764" max="11764" width="4.42578125" style="318" bestFit="1" customWidth="1"/>
    <col min="11765" max="11765" width="55.28515625" style="318" customWidth="1"/>
    <col min="11766" max="11766" width="5" style="318" bestFit="1" customWidth="1"/>
    <col min="11767" max="11767" width="6.140625" style="318" customWidth="1"/>
    <col min="11768" max="11768" width="8.5703125" style="318" customWidth="1"/>
    <col min="11769" max="11769" width="9.5703125" style="318" customWidth="1"/>
    <col min="11770" max="11770" width="8.42578125" style="318" bestFit="1" customWidth="1"/>
    <col min="11771" max="11771" width="3.7109375" style="318" bestFit="1" customWidth="1"/>
    <col min="11772" max="11772" width="2.42578125" style="318" bestFit="1" customWidth="1"/>
    <col min="11773" max="11773" width="7.85546875" style="318" bestFit="1" customWidth="1"/>
    <col min="11774" max="11774" width="4.85546875" style="318" bestFit="1" customWidth="1"/>
    <col min="11775" max="11775" width="3.5703125" style="318" bestFit="1" customWidth="1"/>
    <col min="11776" max="11776" width="4.85546875" style="318" bestFit="1" customWidth="1"/>
    <col min="11777" max="11777" width="4.140625" style="318" bestFit="1" customWidth="1"/>
    <col min="11778" max="11778" width="8" style="318" bestFit="1" customWidth="1"/>
    <col min="11779" max="11779" width="3.140625" style="318" bestFit="1" customWidth="1"/>
    <col min="11780" max="11780" width="10.85546875" style="318" customWidth="1"/>
    <col min="11781" max="11781" width="3" style="318" bestFit="1" customWidth="1"/>
    <col min="11782" max="12019" width="9.140625" style="318"/>
    <col min="12020" max="12020" width="4.42578125" style="318" bestFit="1" customWidth="1"/>
    <col min="12021" max="12021" width="55.28515625" style="318" customWidth="1"/>
    <col min="12022" max="12022" width="5" style="318" bestFit="1" customWidth="1"/>
    <col min="12023" max="12023" width="6.140625" style="318" customWidth="1"/>
    <col min="12024" max="12024" width="8.5703125" style="318" customWidth="1"/>
    <col min="12025" max="12025" width="9.5703125" style="318" customWidth="1"/>
    <col min="12026" max="12026" width="8.42578125" style="318" bestFit="1" customWidth="1"/>
    <col min="12027" max="12027" width="3.7109375" style="318" bestFit="1" customWidth="1"/>
    <col min="12028" max="12028" width="2.42578125" style="318" bestFit="1" customWidth="1"/>
    <col min="12029" max="12029" width="7.85546875" style="318" bestFit="1" customWidth="1"/>
    <col min="12030" max="12030" width="4.85546875" style="318" bestFit="1" customWidth="1"/>
    <col min="12031" max="12031" width="3.5703125" style="318" bestFit="1" customWidth="1"/>
    <col min="12032" max="12032" width="4.85546875" style="318" bestFit="1" customWidth="1"/>
    <col min="12033" max="12033" width="4.140625" style="318" bestFit="1" customWidth="1"/>
    <col min="12034" max="12034" width="8" style="318" bestFit="1" customWidth="1"/>
    <col min="12035" max="12035" width="3.140625" style="318" bestFit="1" customWidth="1"/>
    <col min="12036" max="12036" width="10.85546875" style="318" customWidth="1"/>
    <col min="12037" max="12037" width="3" style="318" bestFit="1" customWidth="1"/>
    <col min="12038" max="12275" width="9.140625" style="318"/>
    <col min="12276" max="12276" width="4.42578125" style="318" bestFit="1" customWidth="1"/>
    <col min="12277" max="12277" width="55.28515625" style="318" customWidth="1"/>
    <col min="12278" max="12278" width="5" style="318" bestFit="1" customWidth="1"/>
    <col min="12279" max="12279" width="6.140625" style="318" customWidth="1"/>
    <col min="12280" max="12280" width="8.5703125" style="318" customWidth="1"/>
    <col min="12281" max="12281" width="9.5703125" style="318" customWidth="1"/>
    <col min="12282" max="12282" width="8.42578125" style="318" bestFit="1" customWidth="1"/>
    <col min="12283" max="12283" width="3.7109375" style="318" bestFit="1" customWidth="1"/>
    <col min="12284" max="12284" width="2.42578125" style="318" bestFit="1" customWidth="1"/>
    <col min="12285" max="12285" width="7.85546875" style="318" bestFit="1" customWidth="1"/>
    <col min="12286" max="12286" width="4.85546875" style="318" bestFit="1" customWidth="1"/>
    <col min="12287" max="12287" width="3.5703125" style="318" bestFit="1" customWidth="1"/>
    <col min="12288" max="12288" width="4.85546875" style="318" bestFit="1" customWidth="1"/>
    <col min="12289" max="12289" width="4.140625" style="318" bestFit="1" customWidth="1"/>
    <col min="12290" max="12290" width="8" style="318" bestFit="1" customWidth="1"/>
    <col min="12291" max="12291" width="3.140625" style="318" bestFit="1" customWidth="1"/>
    <col min="12292" max="12292" width="10.85546875" style="318" customWidth="1"/>
    <col min="12293" max="12293" width="3" style="318" bestFit="1" customWidth="1"/>
    <col min="12294" max="12531" width="9.140625" style="318"/>
    <col min="12532" max="12532" width="4.42578125" style="318" bestFit="1" customWidth="1"/>
    <col min="12533" max="12533" width="55.28515625" style="318" customWidth="1"/>
    <col min="12534" max="12534" width="5" style="318" bestFit="1" customWidth="1"/>
    <col min="12535" max="12535" width="6.140625" style="318" customWidth="1"/>
    <col min="12536" max="12536" width="8.5703125" style="318" customWidth="1"/>
    <col min="12537" max="12537" width="9.5703125" style="318" customWidth="1"/>
    <col min="12538" max="12538" width="8.42578125" style="318" bestFit="1" customWidth="1"/>
    <col min="12539" max="12539" width="3.7109375" style="318" bestFit="1" customWidth="1"/>
    <col min="12540" max="12540" width="2.42578125" style="318" bestFit="1" customWidth="1"/>
    <col min="12541" max="12541" width="7.85546875" style="318" bestFit="1" customWidth="1"/>
    <col min="12542" max="12542" width="4.85546875" style="318" bestFit="1" customWidth="1"/>
    <col min="12543" max="12543" width="3.5703125" style="318" bestFit="1" customWidth="1"/>
    <col min="12544" max="12544" width="4.85546875" style="318" bestFit="1" customWidth="1"/>
    <col min="12545" max="12545" width="4.140625" style="318" bestFit="1" customWidth="1"/>
    <col min="12546" max="12546" width="8" style="318" bestFit="1" customWidth="1"/>
    <col min="12547" max="12547" width="3.140625" style="318" bestFit="1" customWidth="1"/>
    <col min="12548" max="12548" width="10.85546875" style="318" customWidth="1"/>
    <col min="12549" max="12549" width="3" style="318" bestFit="1" customWidth="1"/>
    <col min="12550" max="12787" width="9.140625" style="318"/>
    <col min="12788" max="12788" width="4.42578125" style="318" bestFit="1" customWidth="1"/>
    <col min="12789" max="12789" width="55.28515625" style="318" customWidth="1"/>
    <col min="12790" max="12790" width="5" style="318" bestFit="1" customWidth="1"/>
    <col min="12791" max="12791" width="6.140625" style="318" customWidth="1"/>
    <col min="12792" max="12792" width="8.5703125" style="318" customWidth="1"/>
    <col min="12793" max="12793" width="9.5703125" style="318" customWidth="1"/>
    <col min="12794" max="12794" width="8.42578125" style="318" bestFit="1" customWidth="1"/>
    <col min="12795" max="12795" width="3.7109375" style="318" bestFit="1" customWidth="1"/>
    <col min="12796" max="12796" width="2.42578125" style="318" bestFit="1" customWidth="1"/>
    <col min="12797" max="12797" width="7.85546875" style="318" bestFit="1" customWidth="1"/>
    <col min="12798" max="12798" width="4.85546875" style="318" bestFit="1" customWidth="1"/>
    <col min="12799" max="12799" width="3.5703125" style="318" bestFit="1" customWidth="1"/>
    <col min="12800" max="12800" width="4.85546875" style="318" bestFit="1" customWidth="1"/>
    <col min="12801" max="12801" width="4.140625" style="318" bestFit="1" customWidth="1"/>
    <col min="12802" max="12802" width="8" style="318" bestFit="1" customWidth="1"/>
    <col min="12803" max="12803" width="3.140625" style="318" bestFit="1" customWidth="1"/>
    <col min="12804" max="12804" width="10.85546875" style="318" customWidth="1"/>
    <col min="12805" max="12805" width="3" style="318" bestFit="1" customWidth="1"/>
    <col min="12806" max="13043" width="9.140625" style="318"/>
    <col min="13044" max="13044" width="4.42578125" style="318" bestFit="1" customWidth="1"/>
    <col min="13045" max="13045" width="55.28515625" style="318" customWidth="1"/>
    <col min="13046" max="13046" width="5" style="318" bestFit="1" customWidth="1"/>
    <col min="13047" max="13047" width="6.140625" style="318" customWidth="1"/>
    <col min="13048" max="13048" width="8.5703125" style="318" customWidth="1"/>
    <col min="13049" max="13049" width="9.5703125" style="318" customWidth="1"/>
    <col min="13050" max="13050" width="8.42578125" style="318" bestFit="1" customWidth="1"/>
    <col min="13051" max="13051" width="3.7109375" style="318" bestFit="1" customWidth="1"/>
    <col min="13052" max="13052" width="2.42578125" style="318" bestFit="1" customWidth="1"/>
    <col min="13053" max="13053" width="7.85546875" style="318" bestFit="1" customWidth="1"/>
    <col min="13054" max="13054" width="4.85546875" style="318" bestFit="1" customWidth="1"/>
    <col min="13055" max="13055" width="3.5703125" style="318" bestFit="1" customWidth="1"/>
    <col min="13056" max="13056" width="4.85546875" style="318" bestFit="1" customWidth="1"/>
    <col min="13057" max="13057" width="4.140625" style="318" bestFit="1" customWidth="1"/>
    <col min="13058" max="13058" width="8" style="318" bestFit="1" customWidth="1"/>
    <col min="13059" max="13059" width="3.140625" style="318" bestFit="1" customWidth="1"/>
    <col min="13060" max="13060" width="10.85546875" style="318" customWidth="1"/>
    <col min="13061" max="13061" width="3" style="318" bestFit="1" customWidth="1"/>
    <col min="13062" max="13299" width="9.140625" style="318"/>
    <col min="13300" max="13300" width="4.42578125" style="318" bestFit="1" customWidth="1"/>
    <col min="13301" max="13301" width="55.28515625" style="318" customWidth="1"/>
    <col min="13302" max="13302" width="5" style="318" bestFit="1" customWidth="1"/>
    <col min="13303" max="13303" width="6.140625" style="318" customWidth="1"/>
    <col min="13304" max="13304" width="8.5703125" style="318" customWidth="1"/>
    <col min="13305" max="13305" width="9.5703125" style="318" customWidth="1"/>
    <col min="13306" max="13306" width="8.42578125" style="318" bestFit="1" customWidth="1"/>
    <col min="13307" max="13307" width="3.7109375" style="318" bestFit="1" customWidth="1"/>
    <col min="13308" max="13308" width="2.42578125" style="318" bestFit="1" customWidth="1"/>
    <col min="13309" max="13309" width="7.85546875" style="318" bestFit="1" customWidth="1"/>
    <col min="13310" max="13310" width="4.85546875" style="318" bestFit="1" customWidth="1"/>
    <col min="13311" max="13311" width="3.5703125" style="318" bestFit="1" customWidth="1"/>
    <col min="13312" max="13312" width="4.85546875" style="318" bestFit="1" customWidth="1"/>
    <col min="13313" max="13313" width="4.140625" style="318" bestFit="1" customWidth="1"/>
    <col min="13314" max="13314" width="8" style="318" bestFit="1" customWidth="1"/>
    <col min="13315" max="13315" width="3.140625" style="318" bestFit="1" customWidth="1"/>
    <col min="13316" max="13316" width="10.85546875" style="318" customWidth="1"/>
    <col min="13317" max="13317" width="3" style="318" bestFit="1" customWidth="1"/>
    <col min="13318" max="13555" width="9.140625" style="318"/>
    <col min="13556" max="13556" width="4.42578125" style="318" bestFit="1" customWidth="1"/>
    <col min="13557" max="13557" width="55.28515625" style="318" customWidth="1"/>
    <col min="13558" max="13558" width="5" style="318" bestFit="1" customWidth="1"/>
    <col min="13559" max="13559" width="6.140625" style="318" customWidth="1"/>
    <col min="13560" max="13560" width="8.5703125" style="318" customWidth="1"/>
    <col min="13561" max="13561" width="9.5703125" style="318" customWidth="1"/>
    <col min="13562" max="13562" width="8.42578125" style="318" bestFit="1" customWidth="1"/>
    <col min="13563" max="13563" width="3.7109375" style="318" bestFit="1" customWidth="1"/>
    <col min="13564" max="13564" width="2.42578125" style="318" bestFit="1" customWidth="1"/>
    <col min="13565" max="13565" width="7.85546875" style="318" bestFit="1" customWidth="1"/>
    <col min="13566" max="13566" width="4.85546875" style="318" bestFit="1" customWidth="1"/>
    <col min="13567" max="13567" width="3.5703125" style="318" bestFit="1" customWidth="1"/>
    <col min="13568" max="13568" width="4.85546875" style="318" bestFit="1" customWidth="1"/>
    <col min="13569" max="13569" width="4.140625" style="318" bestFit="1" customWidth="1"/>
    <col min="13570" max="13570" width="8" style="318" bestFit="1" customWidth="1"/>
    <col min="13571" max="13571" width="3.140625" style="318" bestFit="1" customWidth="1"/>
    <col min="13572" max="13572" width="10.85546875" style="318" customWidth="1"/>
    <col min="13573" max="13573" width="3" style="318" bestFit="1" customWidth="1"/>
    <col min="13574" max="13811" width="9.140625" style="318"/>
    <col min="13812" max="13812" width="4.42578125" style="318" bestFit="1" customWidth="1"/>
    <col min="13813" max="13813" width="55.28515625" style="318" customWidth="1"/>
    <col min="13814" max="13814" width="5" style="318" bestFit="1" customWidth="1"/>
    <col min="13815" max="13815" width="6.140625" style="318" customWidth="1"/>
    <col min="13816" max="13816" width="8.5703125" style="318" customWidth="1"/>
    <col min="13817" max="13817" width="9.5703125" style="318" customWidth="1"/>
    <col min="13818" max="13818" width="8.42578125" style="318" bestFit="1" customWidth="1"/>
    <col min="13819" max="13819" width="3.7109375" style="318" bestFit="1" customWidth="1"/>
    <col min="13820" max="13820" width="2.42578125" style="318" bestFit="1" customWidth="1"/>
    <col min="13821" max="13821" width="7.85546875" style="318" bestFit="1" customWidth="1"/>
    <col min="13822" max="13822" width="4.85546875" style="318" bestFit="1" customWidth="1"/>
    <col min="13823" max="13823" width="3.5703125" style="318" bestFit="1" customWidth="1"/>
    <col min="13824" max="13824" width="4.85546875" style="318" bestFit="1" customWidth="1"/>
    <col min="13825" max="13825" width="4.140625" style="318" bestFit="1" customWidth="1"/>
    <col min="13826" max="13826" width="8" style="318" bestFit="1" customWidth="1"/>
    <col min="13827" max="13827" width="3.140625" style="318" bestFit="1" customWidth="1"/>
    <col min="13828" max="13828" width="10.85546875" style="318" customWidth="1"/>
    <col min="13829" max="13829" width="3" style="318" bestFit="1" customWidth="1"/>
    <col min="13830" max="14067" width="9.140625" style="318"/>
    <col min="14068" max="14068" width="4.42578125" style="318" bestFit="1" customWidth="1"/>
    <col min="14069" max="14069" width="55.28515625" style="318" customWidth="1"/>
    <col min="14070" max="14070" width="5" style="318" bestFit="1" customWidth="1"/>
    <col min="14071" max="14071" width="6.140625" style="318" customWidth="1"/>
    <col min="14072" max="14072" width="8.5703125" style="318" customWidth="1"/>
    <col min="14073" max="14073" width="9.5703125" style="318" customWidth="1"/>
    <col min="14074" max="14074" width="8.42578125" style="318" bestFit="1" customWidth="1"/>
    <col min="14075" max="14075" width="3.7109375" style="318" bestFit="1" customWidth="1"/>
    <col min="14076" max="14076" width="2.42578125" style="318" bestFit="1" customWidth="1"/>
    <col min="14077" max="14077" width="7.85546875" style="318" bestFit="1" customWidth="1"/>
    <col min="14078" max="14078" width="4.85546875" style="318" bestFit="1" customWidth="1"/>
    <col min="14079" max="14079" width="3.5703125" style="318" bestFit="1" customWidth="1"/>
    <col min="14080" max="14080" width="4.85546875" style="318" bestFit="1" customWidth="1"/>
    <col min="14081" max="14081" width="4.140625" style="318" bestFit="1" customWidth="1"/>
    <col min="14082" max="14082" width="8" style="318" bestFit="1" customWidth="1"/>
    <col min="14083" max="14083" width="3.140625" style="318" bestFit="1" customWidth="1"/>
    <col min="14084" max="14084" width="10.85546875" style="318" customWidth="1"/>
    <col min="14085" max="14085" width="3" style="318" bestFit="1" customWidth="1"/>
    <col min="14086" max="14323" width="9.140625" style="318"/>
    <col min="14324" max="14324" width="4.42578125" style="318" bestFit="1" customWidth="1"/>
    <col min="14325" max="14325" width="55.28515625" style="318" customWidth="1"/>
    <col min="14326" max="14326" width="5" style="318" bestFit="1" customWidth="1"/>
    <col min="14327" max="14327" width="6.140625" style="318" customWidth="1"/>
    <col min="14328" max="14328" width="8.5703125" style="318" customWidth="1"/>
    <col min="14329" max="14329" width="9.5703125" style="318" customWidth="1"/>
    <col min="14330" max="14330" width="8.42578125" style="318" bestFit="1" customWidth="1"/>
    <col min="14331" max="14331" width="3.7109375" style="318" bestFit="1" customWidth="1"/>
    <col min="14332" max="14332" width="2.42578125" style="318" bestFit="1" customWidth="1"/>
    <col min="14333" max="14333" width="7.85546875" style="318" bestFit="1" customWidth="1"/>
    <col min="14334" max="14334" width="4.85546875" style="318" bestFit="1" customWidth="1"/>
    <col min="14335" max="14335" width="3.5703125" style="318" bestFit="1" customWidth="1"/>
    <col min="14336" max="14336" width="4.85546875" style="318" bestFit="1" customWidth="1"/>
    <col min="14337" max="14337" width="4.140625" style="318" bestFit="1" customWidth="1"/>
    <col min="14338" max="14338" width="8" style="318" bestFit="1" customWidth="1"/>
    <col min="14339" max="14339" width="3.140625" style="318" bestFit="1" customWidth="1"/>
    <col min="14340" max="14340" width="10.85546875" style="318" customWidth="1"/>
    <col min="14341" max="14341" width="3" style="318" bestFit="1" customWidth="1"/>
    <col min="14342" max="14579" width="9.140625" style="318"/>
    <col min="14580" max="14580" width="4.42578125" style="318" bestFit="1" customWidth="1"/>
    <col min="14581" max="14581" width="55.28515625" style="318" customWidth="1"/>
    <col min="14582" max="14582" width="5" style="318" bestFit="1" customWidth="1"/>
    <col min="14583" max="14583" width="6.140625" style="318" customWidth="1"/>
    <col min="14584" max="14584" width="8.5703125" style="318" customWidth="1"/>
    <col min="14585" max="14585" width="9.5703125" style="318" customWidth="1"/>
    <col min="14586" max="14586" width="8.42578125" style="318" bestFit="1" customWidth="1"/>
    <col min="14587" max="14587" width="3.7109375" style="318" bestFit="1" customWidth="1"/>
    <col min="14588" max="14588" width="2.42578125" style="318" bestFit="1" customWidth="1"/>
    <col min="14589" max="14589" width="7.85546875" style="318" bestFit="1" customWidth="1"/>
    <col min="14590" max="14590" width="4.85546875" style="318" bestFit="1" customWidth="1"/>
    <col min="14591" max="14591" width="3.5703125" style="318" bestFit="1" customWidth="1"/>
    <col min="14592" max="14592" width="4.85546875" style="318" bestFit="1" customWidth="1"/>
    <col min="14593" max="14593" width="4.140625" style="318" bestFit="1" customWidth="1"/>
    <col min="14594" max="14594" width="8" style="318" bestFit="1" customWidth="1"/>
    <col min="14595" max="14595" width="3.140625" style="318" bestFit="1" customWidth="1"/>
    <col min="14596" max="14596" width="10.85546875" style="318" customWidth="1"/>
    <col min="14597" max="14597" width="3" style="318" bestFit="1" customWidth="1"/>
    <col min="14598" max="14835" width="9.140625" style="318"/>
    <col min="14836" max="14836" width="4.42578125" style="318" bestFit="1" customWidth="1"/>
    <col min="14837" max="14837" width="55.28515625" style="318" customWidth="1"/>
    <col min="14838" max="14838" width="5" style="318" bestFit="1" customWidth="1"/>
    <col min="14839" max="14839" width="6.140625" style="318" customWidth="1"/>
    <col min="14840" max="14840" width="8.5703125" style="318" customWidth="1"/>
    <col min="14841" max="14841" width="9.5703125" style="318" customWidth="1"/>
    <col min="14842" max="14842" width="8.42578125" style="318" bestFit="1" customWidth="1"/>
    <col min="14843" max="14843" width="3.7109375" style="318" bestFit="1" customWidth="1"/>
    <col min="14844" max="14844" width="2.42578125" style="318" bestFit="1" customWidth="1"/>
    <col min="14845" max="14845" width="7.85546875" style="318" bestFit="1" customWidth="1"/>
    <col min="14846" max="14846" width="4.85546875" style="318" bestFit="1" customWidth="1"/>
    <col min="14847" max="14847" width="3.5703125" style="318" bestFit="1" customWidth="1"/>
    <col min="14848" max="14848" width="4.85546875" style="318" bestFit="1" customWidth="1"/>
    <col min="14849" max="14849" width="4.140625" style="318" bestFit="1" customWidth="1"/>
    <col min="14850" max="14850" width="8" style="318" bestFit="1" customWidth="1"/>
    <col min="14851" max="14851" width="3.140625" style="318" bestFit="1" customWidth="1"/>
    <col min="14852" max="14852" width="10.85546875" style="318" customWidth="1"/>
    <col min="14853" max="14853" width="3" style="318" bestFit="1" customWidth="1"/>
    <col min="14854" max="15091" width="9.140625" style="318"/>
    <col min="15092" max="15092" width="4.42578125" style="318" bestFit="1" customWidth="1"/>
    <col min="15093" max="15093" width="55.28515625" style="318" customWidth="1"/>
    <col min="15094" max="15094" width="5" style="318" bestFit="1" customWidth="1"/>
    <col min="15095" max="15095" width="6.140625" style="318" customWidth="1"/>
    <col min="15096" max="15096" width="8.5703125" style="318" customWidth="1"/>
    <col min="15097" max="15097" width="9.5703125" style="318" customWidth="1"/>
    <col min="15098" max="15098" width="8.42578125" style="318" bestFit="1" customWidth="1"/>
    <col min="15099" max="15099" width="3.7109375" style="318" bestFit="1" customWidth="1"/>
    <col min="15100" max="15100" width="2.42578125" style="318" bestFit="1" customWidth="1"/>
    <col min="15101" max="15101" width="7.85546875" style="318" bestFit="1" customWidth="1"/>
    <col min="15102" max="15102" width="4.85546875" style="318" bestFit="1" customWidth="1"/>
    <col min="15103" max="15103" width="3.5703125" style="318" bestFit="1" customWidth="1"/>
    <col min="15104" max="15104" width="4.85546875" style="318" bestFit="1" customWidth="1"/>
    <col min="15105" max="15105" width="4.140625" style="318" bestFit="1" customWidth="1"/>
    <col min="15106" max="15106" width="8" style="318" bestFit="1" customWidth="1"/>
    <col min="15107" max="15107" width="3.140625" style="318" bestFit="1" customWidth="1"/>
    <col min="15108" max="15108" width="10.85546875" style="318" customWidth="1"/>
    <col min="15109" max="15109" width="3" style="318" bestFit="1" customWidth="1"/>
    <col min="15110" max="15347" width="9.140625" style="318"/>
    <col min="15348" max="15348" width="4.42578125" style="318" bestFit="1" customWidth="1"/>
    <col min="15349" max="15349" width="55.28515625" style="318" customWidth="1"/>
    <col min="15350" max="15350" width="5" style="318" bestFit="1" customWidth="1"/>
    <col min="15351" max="15351" width="6.140625" style="318" customWidth="1"/>
    <col min="15352" max="15352" width="8.5703125" style="318" customWidth="1"/>
    <col min="15353" max="15353" width="9.5703125" style="318" customWidth="1"/>
    <col min="15354" max="15354" width="8.42578125" style="318" bestFit="1" customWidth="1"/>
    <col min="15355" max="15355" width="3.7109375" style="318" bestFit="1" customWidth="1"/>
    <col min="15356" max="15356" width="2.42578125" style="318" bestFit="1" customWidth="1"/>
    <col min="15357" max="15357" width="7.85546875" style="318" bestFit="1" customWidth="1"/>
    <col min="15358" max="15358" width="4.85546875" style="318" bestFit="1" customWidth="1"/>
    <col min="15359" max="15359" width="3.5703125" style="318" bestFit="1" customWidth="1"/>
    <col min="15360" max="15360" width="4.85546875" style="318" bestFit="1" customWidth="1"/>
    <col min="15361" max="15361" width="4.140625" style="318" bestFit="1" customWidth="1"/>
    <col min="15362" max="15362" width="8" style="318" bestFit="1" customWidth="1"/>
    <col min="15363" max="15363" width="3.140625" style="318" bestFit="1" customWidth="1"/>
    <col min="15364" max="15364" width="10.85546875" style="318" customWidth="1"/>
    <col min="15365" max="15365" width="3" style="318" bestFit="1" customWidth="1"/>
    <col min="15366" max="15603" width="9.140625" style="318"/>
    <col min="15604" max="15604" width="4.42578125" style="318" bestFit="1" customWidth="1"/>
    <col min="15605" max="15605" width="55.28515625" style="318" customWidth="1"/>
    <col min="15606" max="15606" width="5" style="318" bestFit="1" customWidth="1"/>
    <col min="15607" max="15607" width="6.140625" style="318" customWidth="1"/>
    <col min="15608" max="15608" width="8.5703125" style="318" customWidth="1"/>
    <col min="15609" max="15609" width="9.5703125" style="318" customWidth="1"/>
    <col min="15610" max="15610" width="8.42578125" style="318" bestFit="1" customWidth="1"/>
    <col min="15611" max="15611" width="3.7109375" style="318" bestFit="1" customWidth="1"/>
    <col min="15612" max="15612" width="2.42578125" style="318" bestFit="1" customWidth="1"/>
    <col min="15613" max="15613" width="7.85546875" style="318" bestFit="1" customWidth="1"/>
    <col min="15614" max="15614" width="4.85546875" style="318" bestFit="1" customWidth="1"/>
    <col min="15615" max="15615" width="3.5703125" style="318" bestFit="1" customWidth="1"/>
    <col min="15616" max="15616" width="4.85546875" style="318" bestFit="1" customWidth="1"/>
    <col min="15617" max="15617" width="4.140625" style="318" bestFit="1" customWidth="1"/>
    <col min="15618" max="15618" width="8" style="318" bestFit="1" customWidth="1"/>
    <col min="15619" max="15619" width="3.140625" style="318" bestFit="1" customWidth="1"/>
    <col min="15620" max="15620" width="10.85546875" style="318" customWidth="1"/>
    <col min="15621" max="15621" width="3" style="318" bestFit="1" customWidth="1"/>
    <col min="15622" max="15859" width="9.140625" style="318"/>
    <col min="15860" max="15860" width="4.42578125" style="318" bestFit="1" customWidth="1"/>
    <col min="15861" max="15861" width="55.28515625" style="318" customWidth="1"/>
    <col min="15862" max="15862" width="5" style="318" bestFit="1" customWidth="1"/>
    <col min="15863" max="15863" width="6.140625" style="318" customWidth="1"/>
    <col min="15864" max="15864" width="8.5703125" style="318" customWidth="1"/>
    <col min="15865" max="15865" width="9.5703125" style="318" customWidth="1"/>
    <col min="15866" max="15866" width="8.42578125" style="318" bestFit="1" customWidth="1"/>
    <col min="15867" max="15867" width="3.7109375" style="318" bestFit="1" customWidth="1"/>
    <col min="15868" max="15868" width="2.42578125" style="318" bestFit="1" customWidth="1"/>
    <col min="15869" max="15869" width="7.85546875" style="318" bestFit="1" customWidth="1"/>
    <col min="15870" max="15870" width="4.85546875" style="318" bestFit="1" customWidth="1"/>
    <col min="15871" max="15871" width="3.5703125" style="318" bestFit="1" customWidth="1"/>
    <col min="15872" max="15872" width="4.85546875" style="318" bestFit="1" customWidth="1"/>
    <col min="15873" max="15873" width="4.140625" style="318" bestFit="1" customWidth="1"/>
    <col min="15874" max="15874" width="8" style="318" bestFit="1" customWidth="1"/>
    <col min="15875" max="15875" width="3.140625" style="318" bestFit="1" customWidth="1"/>
    <col min="15876" max="15876" width="10.85546875" style="318" customWidth="1"/>
    <col min="15877" max="15877" width="3" style="318" bestFit="1" customWidth="1"/>
    <col min="15878" max="16115" width="9.140625" style="318"/>
    <col min="16116" max="16116" width="4.42578125" style="318" bestFit="1" customWidth="1"/>
    <col min="16117" max="16117" width="55.28515625" style="318" customWidth="1"/>
    <col min="16118" max="16118" width="5" style="318" bestFit="1" customWidth="1"/>
    <col min="16119" max="16119" width="6.140625" style="318" customWidth="1"/>
    <col min="16120" max="16120" width="8.5703125" style="318" customWidth="1"/>
    <col min="16121" max="16121" width="9.5703125" style="318" customWidth="1"/>
    <col min="16122" max="16122" width="8.42578125" style="318" bestFit="1" customWidth="1"/>
    <col min="16123" max="16123" width="3.7109375" style="318" bestFit="1" customWidth="1"/>
    <col min="16124" max="16124" width="2.42578125" style="318" bestFit="1" customWidth="1"/>
    <col min="16125" max="16125" width="7.85546875" style="318" bestFit="1" customWidth="1"/>
    <col min="16126" max="16126" width="4.85546875" style="318" bestFit="1" customWidth="1"/>
    <col min="16127" max="16127" width="3.5703125" style="318" bestFit="1" customWidth="1"/>
    <col min="16128" max="16128" width="4.85546875" style="318" bestFit="1" customWidth="1"/>
    <col min="16129" max="16129" width="4.140625" style="318" bestFit="1" customWidth="1"/>
    <col min="16130" max="16130" width="8" style="318" bestFit="1" customWidth="1"/>
    <col min="16131" max="16131" width="3.140625" style="318" bestFit="1" customWidth="1"/>
    <col min="16132" max="16132" width="10.85546875" style="318" customWidth="1"/>
    <col min="16133" max="16133" width="3" style="318" bestFit="1" customWidth="1"/>
    <col min="16134" max="16384" width="9.140625" style="318"/>
  </cols>
  <sheetData>
    <row r="1" spans="1:6" s="309" customFormat="1" ht="15.75">
      <c r="A1" s="746" t="s">
        <v>447</v>
      </c>
      <c r="B1" s="746"/>
      <c r="C1" s="746"/>
      <c r="D1" s="746"/>
      <c r="E1" s="746"/>
      <c r="F1" s="746"/>
    </row>
    <row r="2" spans="1:6" s="309" customFormat="1" ht="15.75">
      <c r="A2" s="310"/>
      <c r="B2" s="311"/>
      <c r="C2" s="311"/>
      <c r="D2" s="311"/>
      <c r="E2" s="480"/>
      <c r="F2" s="480"/>
    </row>
    <row r="3" spans="1:6" s="309" customFormat="1" ht="15.75">
      <c r="A3" s="312" t="s">
        <v>448</v>
      </c>
      <c r="B3" s="313" t="s">
        <v>449</v>
      </c>
      <c r="C3" s="311"/>
      <c r="D3" s="311"/>
      <c r="E3" s="480"/>
      <c r="F3" s="480"/>
    </row>
    <row r="4" spans="1:6">
      <c r="A4" s="314" t="s">
        <v>450</v>
      </c>
      <c r="B4" s="315" t="s">
        <v>451</v>
      </c>
      <c r="C4" s="316" t="s">
        <v>452</v>
      </c>
      <c r="D4" s="317" t="s">
        <v>453</v>
      </c>
      <c r="E4" s="481" t="s">
        <v>454</v>
      </c>
      <c r="F4" s="481" t="s">
        <v>365</v>
      </c>
    </row>
    <row r="5" spans="1:6" ht="38.25">
      <c r="A5" s="747">
        <v>1</v>
      </c>
      <c r="B5" s="319" t="s">
        <v>455</v>
      </c>
      <c r="C5" s="320"/>
      <c r="D5" s="320"/>
      <c r="E5" s="482"/>
      <c r="F5" s="483"/>
    </row>
    <row r="6" spans="1:6">
      <c r="A6" s="748"/>
      <c r="B6" s="321" t="s">
        <v>456</v>
      </c>
      <c r="C6" s="322"/>
      <c r="D6" s="323"/>
      <c r="E6" s="484"/>
      <c r="F6" s="485"/>
    </row>
    <row r="7" spans="1:6">
      <c r="A7" s="748"/>
      <c r="B7" s="324" t="s">
        <v>457</v>
      </c>
      <c r="C7" s="322"/>
      <c r="D7" s="323"/>
      <c r="E7" s="486"/>
      <c r="F7" s="487"/>
    </row>
    <row r="8" spans="1:6">
      <c r="A8" s="748"/>
      <c r="B8" s="324" t="s">
        <v>458</v>
      </c>
      <c r="C8" s="322"/>
      <c r="D8" s="323"/>
      <c r="E8" s="486"/>
      <c r="F8" s="487"/>
    </row>
    <row r="9" spans="1:6">
      <c r="A9" s="748"/>
      <c r="B9" s="324" t="s">
        <v>459</v>
      </c>
      <c r="C9" s="322"/>
      <c r="D9" s="323"/>
      <c r="E9" s="486"/>
      <c r="F9" s="487"/>
    </row>
    <row r="10" spans="1:6">
      <c r="A10" s="748"/>
      <c r="B10" s="324" t="s">
        <v>460</v>
      </c>
      <c r="C10" s="322"/>
      <c r="D10" s="323"/>
      <c r="E10" s="486"/>
      <c r="F10" s="487"/>
    </row>
    <row r="11" spans="1:6">
      <c r="A11" s="748"/>
      <c r="B11" s="324" t="s">
        <v>461</v>
      </c>
      <c r="C11" s="322"/>
      <c r="D11" s="323"/>
      <c r="E11" s="486"/>
      <c r="F11" s="487"/>
    </row>
    <row r="12" spans="1:6">
      <c r="A12" s="748"/>
      <c r="B12" s="324" t="s">
        <v>462</v>
      </c>
      <c r="C12" s="322"/>
      <c r="D12" s="323"/>
      <c r="E12" s="486"/>
      <c r="F12" s="487"/>
    </row>
    <row r="13" spans="1:6">
      <c r="A13" s="748"/>
      <c r="B13" s="324" t="s">
        <v>463</v>
      </c>
      <c r="C13" s="322"/>
      <c r="D13" s="323"/>
      <c r="E13" s="486"/>
      <c r="F13" s="487"/>
    </row>
    <row r="14" spans="1:6">
      <c r="A14" s="748"/>
      <c r="B14" s="324" t="s">
        <v>464</v>
      </c>
      <c r="C14" s="322"/>
      <c r="D14" s="323"/>
      <c r="E14" s="486"/>
      <c r="F14" s="487"/>
    </row>
    <row r="15" spans="1:6">
      <c r="A15" s="748"/>
      <c r="B15" s="324" t="s">
        <v>465</v>
      </c>
      <c r="C15" s="322"/>
      <c r="D15" s="323"/>
      <c r="E15" s="486"/>
      <c r="F15" s="487"/>
    </row>
    <row r="16" spans="1:6">
      <c r="A16" s="748"/>
      <c r="B16" s="324" t="s">
        <v>466</v>
      </c>
      <c r="C16" s="322"/>
      <c r="D16" s="323"/>
      <c r="E16" s="486"/>
      <c r="F16" s="487"/>
    </row>
    <row r="17" spans="1:6">
      <c r="A17" s="748"/>
      <c r="B17" s="324" t="s">
        <v>467</v>
      </c>
      <c r="C17" s="322"/>
      <c r="D17" s="323"/>
      <c r="E17" s="486"/>
      <c r="F17" s="487"/>
    </row>
    <row r="18" spans="1:6">
      <c r="A18" s="748"/>
      <c r="B18" s="324" t="s">
        <v>468</v>
      </c>
      <c r="C18" s="322"/>
      <c r="D18" s="323"/>
      <c r="E18" s="484"/>
      <c r="F18" s="485"/>
    </row>
    <row r="19" spans="1:6">
      <c r="A19" s="748"/>
      <c r="B19" s="325" t="s">
        <v>469</v>
      </c>
      <c r="C19" s="326" t="s">
        <v>470</v>
      </c>
      <c r="D19" s="327">
        <v>1</v>
      </c>
      <c r="E19" s="488">
        <v>0</v>
      </c>
      <c r="F19" s="489">
        <f>D19*E19</f>
        <v>0</v>
      </c>
    </row>
    <row r="20" spans="1:6" ht="38.25">
      <c r="A20" s="747">
        <v>2</v>
      </c>
      <c r="B20" s="328" t="s">
        <v>471</v>
      </c>
      <c r="C20" s="329"/>
      <c r="D20" s="329"/>
      <c r="E20" s="490"/>
      <c r="F20" s="491"/>
    </row>
    <row r="21" spans="1:6">
      <c r="A21" s="749"/>
      <c r="B21" s="321" t="s">
        <v>456</v>
      </c>
      <c r="C21" s="322"/>
      <c r="D21" s="323"/>
      <c r="E21" s="484"/>
      <c r="F21" s="485"/>
    </row>
    <row r="22" spans="1:6">
      <c r="A22" s="750"/>
      <c r="B22" s="321" t="s">
        <v>472</v>
      </c>
      <c r="C22" s="322"/>
      <c r="D22" s="323"/>
      <c r="E22" s="484"/>
      <c r="F22" s="485"/>
    </row>
    <row r="23" spans="1:6">
      <c r="A23" s="750"/>
      <c r="B23" s="321" t="s">
        <v>473</v>
      </c>
      <c r="C23" s="322"/>
      <c r="D23" s="323"/>
      <c r="E23" s="484"/>
      <c r="F23" s="485"/>
    </row>
    <row r="24" spans="1:6">
      <c r="A24" s="750"/>
      <c r="B24" s="321" t="s">
        <v>474</v>
      </c>
      <c r="C24" s="322"/>
      <c r="D24" s="323"/>
      <c r="E24" s="484"/>
      <c r="F24" s="485"/>
    </row>
    <row r="25" spans="1:6">
      <c r="A25" s="750"/>
      <c r="B25" s="324" t="s">
        <v>475</v>
      </c>
      <c r="C25" s="322"/>
      <c r="D25" s="323"/>
      <c r="E25" s="484"/>
      <c r="F25" s="485"/>
    </row>
    <row r="26" spans="1:6">
      <c r="A26" s="750"/>
      <c r="B26" s="321" t="s">
        <v>476</v>
      </c>
      <c r="C26" s="322"/>
      <c r="D26" s="323"/>
      <c r="E26" s="484"/>
      <c r="F26" s="485"/>
    </row>
    <row r="27" spans="1:6">
      <c r="A27" s="751"/>
      <c r="B27" s="325" t="s">
        <v>477</v>
      </c>
      <c r="C27" s="326" t="s">
        <v>18</v>
      </c>
      <c r="D27" s="327">
        <v>7</v>
      </c>
      <c r="E27" s="478">
        <v>0</v>
      </c>
      <c r="F27" s="479">
        <f>D27*E27</f>
        <v>0</v>
      </c>
    </row>
    <row r="28" spans="1:6" ht="38.25">
      <c r="A28" s="747">
        <v>3</v>
      </c>
      <c r="B28" s="328" t="s">
        <v>471</v>
      </c>
      <c r="C28" s="329"/>
      <c r="D28" s="329"/>
      <c r="E28" s="490"/>
      <c r="F28" s="491"/>
    </row>
    <row r="29" spans="1:6">
      <c r="A29" s="749"/>
      <c r="B29" s="321" t="s">
        <v>456</v>
      </c>
      <c r="C29" s="322"/>
      <c r="D29" s="323"/>
      <c r="E29" s="484"/>
      <c r="F29" s="485"/>
    </row>
    <row r="30" spans="1:6">
      <c r="A30" s="750"/>
      <c r="B30" s="321" t="s">
        <v>478</v>
      </c>
      <c r="C30" s="322"/>
      <c r="D30" s="323"/>
      <c r="E30" s="484"/>
      <c r="F30" s="485"/>
    </row>
    <row r="31" spans="1:6">
      <c r="A31" s="750"/>
      <c r="B31" s="321" t="s">
        <v>479</v>
      </c>
      <c r="C31" s="322"/>
      <c r="D31" s="323"/>
      <c r="E31" s="484"/>
      <c r="F31" s="485"/>
    </row>
    <row r="32" spans="1:6">
      <c r="A32" s="750"/>
      <c r="B32" s="321" t="s">
        <v>480</v>
      </c>
      <c r="C32" s="322"/>
      <c r="D32" s="323"/>
      <c r="E32" s="484"/>
      <c r="F32" s="485"/>
    </row>
    <row r="33" spans="1:6">
      <c r="A33" s="750"/>
      <c r="B33" s="324" t="s">
        <v>475</v>
      </c>
      <c r="C33" s="322"/>
      <c r="D33" s="323"/>
      <c r="E33" s="484"/>
      <c r="F33" s="485"/>
    </row>
    <row r="34" spans="1:6">
      <c r="A34" s="750"/>
      <c r="B34" s="321" t="s">
        <v>476</v>
      </c>
      <c r="C34" s="322"/>
      <c r="D34" s="323"/>
      <c r="E34" s="484"/>
      <c r="F34" s="485"/>
    </row>
    <row r="35" spans="1:6">
      <c r="A35" s="751"/>
      <c r="B35" s="325" t="s">
        <v>477</v>
      </c>
      <c r="C35" s="326" t="s">
        <v>18</v>
      </c>
      <c r="D35" s="327">
        <v>5</v>
      </c>
      <c r="E35" s="478">
        <v>0</v>
      </c>
      <c r="F35" s="479">
        <f>D35*E35</f>
        <v>0</v>
      </c>
    </row>
    <row r="36" spans="1:6" ht="25.5">
      <c r="A36" s="752">
        <v>4</v>
      </c>
      <c r="B36" s="330" t="s">
        <v>481</v>
      </c>
      <c r="C36" s="320"/>
      <c r="D36" s="320"/>
      <c r="E36" s="492"/>
      <c r="F36" s="493"/>
    </row>
    <row r="37" spans="1:6">
      <c r="A37" s="748"/>
      <c r="B37" s="321" t="s">
        <v>456</v>
      </c>
      <c r="C37" s="331"/>
      <c r="D37" s="323"/>
      <c r="E37" s="494"/>
      <c r="F37" s="494"/>
    </row>
    <row r="38" spans="1:6">
      <c r="A38" s="753"/>
      <c r="B38" s="332" t="s">
        <v>482</v>
      </c>
      <c r="C38" s="326" t="s">
        <v>18</v>
      </c>
      <c r="D38" s="327">
        <v>8</v>
      </c>
      <c r="E38" s="478">
        <v>0</v>
      </c>
      <c r="F38" s="479">
        <f>D38*E38</f>
        <v>0</v>
      </c>
    </row>
    <row r="39" spans="1:6" ht="25.5">
      <c r="A39" s="754">
        <v>5</v>
      </c>
      <c r="B39" s="319" t="s">
        <v>483</v>
      </c>
      <c r="C39" s="333"/>
      <c r="D39" s="333"/>
      <c r="E39" s="495"/>
      <c r="F39" s="496"/>
    </row>
    <row r="40" spans="1:6">
      <c r="A40" s="755"/>
      <c r="B40" s="334" t="s">
        <v>484</v>
      </c>
      <c r="C40" s="335" t="s">
        <v>12</v>
      </c>
      <c r="D40" s="336">
        <v>12</v>
      </c>
      <c r="E40" s="477">
        <v>0</v>
      </c>
      <c r="F40" s="477">
        <f t="shared" ref="F40:F44" si="0">D40*E40</f>
        <v>0</v>
      </c>
    </row>
    <row r="41" spans="1:6">
      <c r="A41" s="755"/>
      <c r="B41" s="334" t="s">
        <v>485</v>
      </c>
      <c r="C41" s="335" t="s">
        <v>12</v>
      </c>
      <c r="D41" s="336">
        <v>6</v>
      </c>
      <c r="E41" s="477">
        <v>0</v>
      </c>
      <c r="F41" s="477">
        <f t="shared" si="0"/>
        <v>0</v>
      </c>
    </row>
    <row r="42" spans="1:6">
      <c r="A42" s="755"/>
      <c r="B42" s="337" t="s">
        <v>486</v>
      </c>
      <c r="C42" s="338" t="s">
        <v>12</v>
      </c>
      <c r="D42" s="336">
        <v>170</v>
      </c>
      <c r="E42" s="477">
        <v>0</v>
      </c>
      <c r="F42" s="477">
        <f t="shared" si="0"/>
        <v>0</v>
      </c>
    </row>
    <row r="43" spans="1:6">
      <c r="A43" s="755"/>
      <c r="B43" s="337" t="s">
        <v>487</v>
      </c>
      <c r="C43" s="338" t="s">
        <v>12</v>
      </c>
      <c r="D43" s="336">
        <v>6</v>
      </c>
      <c r="E43" s="477">
        <v>0</v>
      </c>
      <c r="F43" s="477">
        <f t="shared" si="0"/>
        <v>0</v>
      </c>
    </row>
    <row r="44" spans="1:6">
      <c r="A44" s="756"/>
      <c r="B44" s="339" t="s">
        <v>488</v>
      </c>
      <c r="C44" s="340" t="s">
        <v>12</v>
      </c>
      <c r="D44" s="341">
        <v>170</v>
      </c>
      <c r="E44" s="479">
        <v>0</v>
      </c>
      <c r="F44" s="479">
        <f t="shared" si="0"/>
        <v>0</v>
      </c>
    </row>
    <row r="45" spans="1:6">
      <c r="A45" s="757">
        <v>6</v>
      </c>
      <c r="B45" s="342" t="s">
        <v>489</v>
      </c>
      <c r="C45" s="320"/>
      <c r="D45" s="320"/>
      <c r="E45" s="482"/>
      <c r="F45" s="483"/>
    </row>
    <row r="46" spans="1:6">
      <c r="A46" s="758"/>
      <c r="B46" s="332" t="s">
        <v>490</v>
      </c>
      <c r="C46" s="326" t="s">
        <v>21</v>
      </c>
      <c r="D46" s="326">
        <v>0.3</v>
      </c>
      <c r="E46" s="479">
        <f>SUM(F41:F44)</f>
        <v>0</v>
      </c>
      <c r="F46" s="479">
        <f>D46*E46</f>
        <v>0</v>
      </c>
    </row>
    <row r="47" spans="1:6">
      <c r="A47" s="759">
        <v>7</v>
      </c>
      <c r="B47" s="343" t="s">
        <v>491</v>
      </c>
      <c r="C47" s="333"/>
      <c r="D47" s="333"/>
      <c r="E47" s="495"/>
      <c r="F47" s="496"/>
    </row>
    <row r="48" spans="1:6">
      <c r="A48" s="760"/>
      <c r="B48" s="321" t="s">
        <v>456</v>
      </c>
      <c r="C48" s="331"/>
      <c r="D48" s="323"/>
      <c r="E48" s="494"/>
      <c r="F48" s="494"/>
    </row>
    <row r="49" spans="1:6">
      <c r="A49" s="760"/>
      <c r="B49" s="344" t="s">
        <v>492</v>
      </c>
      <c r="C49" s="338" t="s">
        <v>470</v>
      </c>
      <c r="D49" s="336">
        <v>2</v>
      </c>
      <c r="E49" s="476">
        <v>0</v>
      </c>
      <c r="F49" s="477">
        <f>D49*E49</f>
        <v>0</v>
      </c>
    </row>
    <row r="50" spans="1:6">
      <c r="A50" s="759">
        <v>8</v>
      </c>
      <c r="B50" s="343" t="s">
        <v>493</v>
      </c>
      <c r="C50" s="333"/>
      <c r="D50" s="333"/>
      <c r="E50" s="495"/>
      <c r="F50" s="496"/>
    </row>
    <row r="51" spans="1:6">
      <c r="A51" s="760"/>
      <c r="B51" s="321" t="s">
        <v>456</v>
      </c>
      <c r="C51" s="331"/>
      <c r="D51" s="323"/>
      <c r="E51" s="494"/>
      <c r="F51" s="494"/>
    </row>
    <row r="52" spans="1:6">
      <c r="A52" s="760"/>
      <c r="B52" s="344" t="s">
        <v>494</v>
      </c>
      <c r="C52" s="338" t="s">
        <v>18</v>
      </c>
      <c r="D52" s="336">
        <v>1</v>
      </c>
      <c r="E52" s="476">
        <v>0</v>
      </c>
      <c r="F52" s="477">
        <f>D52*E52</f>
        <v>0</v>
      </c>
    </row>
    <row r="53" spans="1:6" ht="25.5">
      <c r="A53" s="754">
        <v>9</v>
      </c>
      <c r="B53" s="319" t="s">
        <v>495</v>
      </c>
      <c r="C53" s="333"/>
      <c r="D53" s="333"/>
      <c r="E53" s="495"/>
      <c r="F53" s="496"/>
    </row>
    <row r="54" spans="1:6">
      <c r="A54" s="755"/>
      <c r="B54" s="321" t="s">
        <v>496</v>
      </c>
      <c r="C54" s="338"/>
      <c r="D54" s="336"/>
      <c r="E54" s="477"/>
      <c r="F54" s="477"/>
    </row>
    <row r="55" spans="1:6">
      <c r="A55" s="755"/>
      <c r="B55" s="337" t="s">
        <v>497</v>
      </c>
      <c r="C55" s="338" t="s">
        <v>18</v>
      </c>
      <c r="D55" s="336">
        <v>13</v>
      </c>
      <c r="E55" s="477">
        <v>0</v>
      </c>
      <c r="F55" s="477">
        <f t="shared" ref="F55:F56" si="1">D55*E55</f>
        <v>0</v>
      </c>
    </row>
    <row r="56" spans="1:6">
      <c r="A56" s="345"/>
      <c r="B56" s="337" t="s">
        <v>498</v>
      </c>
      <c r="C56" s="338" t="s">
        <v>18</v>
      </c>
      <c r="D56" s="336">
        <v>13</v>
      </c>
      <c r="E56" s="477">
        <v>0</v>
      </c>
      <c r="F56" s="477">
        <f t="shared" si="1"/>
        <v>0</v>
      </c>
    </row>
    <row r="57" spans="1:6" ht="51">
      <c r="A57" s="747">
        <v>10</v>
      </c>
      <c r="B57" s="319" t="s">
        <v>499</v>
      </c>
      <c r="C57" s="333"/>
      <c r="D57" s="333"/>
      <c r="E57" s="495"/>
      <c r="F57" s="496"/>
    </row>
    <row r="58" spans="1:6">
      <c r="A58" s="748"/>
      <c r="B58" s="339" t="s">
        <v>376</v>
      </c>
      <c r="C58" s="340" t="s">
        <v>12</v>
      </c>
      <c r="D58" s="346">
        <v>64</v>
      </c>
      <c r="E58" s="497">
        <v>0</v>
      </c>
      <c r="F58" s="497">
        <f>D58*E58</f>
        <v>0</v>
      </c>
    </row>
    <row r="59" spans="1:6">
      <c r="A59" s="753"/>
      <c r="B59" s="339" t="s">
        <v>371</v>
      </c>
      <c r="C59" s="340" t="s">
        <v>12</v>
      </c>
      <c r="D59" s="346">
        <v>48</v>
      </c>
      <c r="E59" s="497">
        <v>0</v>
      </c>
      <c r="F59" s="497">
        <f>D59*E59</f>
        <v>0</v>
      </c>
    </row>
    <row r="60" spans="1:6" ht="38.25">
      <c r="A60" s="744" t="s">
        <v>95</v>
      </c>
      <c r="B60" s="347" t="s">
        <v>500</v>
      </c>
      <c r="C60" s="348"/>
      <c r="D60" s="348"/>
      <c r="E60" s="492"/>
      <c r="F60" s="493"/>
    </row>
    <row r="61" spans="1:6">
      <c r="A61" s="745"/>
      <c r="B61" s="349" t="s">
        <v>501</v>
      </c>
      <c r="C61" s="350" t="s">
        <v>502</v>
      </c>
      <c r="D61" s="350">
        <v>75</v>
      </c>
      <c r="E61" s="479">
        <v>0</v>
      </c>
      <c r="F61" s="479">
        <f>D61*E61</f>
        <v>0</v>
      </c>
    </row>
    <row r="62" spans="1:6">
      <c r="A62" s="757">
        <v>12</v>
      </c>
      <c r="B62" s="342" t="s">
        <v>503</v>
      </c>
      <c r="C62" s="320"/>
      <c r="D62" s="320"/>
      <c r="E62" s="482"/>
      <c r="F62" s="483"/>
    </row>
    <row r="63" spans="1:6">
      <c r="A63" s="758"/>
      <c r="B63" s="351"/>
      <c r="C63" s="322" t="s">
        <v>502</v>
      </c>
      <c r="D63" s="352">
        <v>8</v>
      </c>
      <c r="E63" s="477">
        <v>0</v>
      </c>
      <c r="F63" s="477">
        <f>D63*E63</f>
        <v>0</v>
      </c>
    </row>
    <row r="64" spans="1:6" ht="38.25">
      <c r="A64" s="762">
        <v>13</v>
      </c>
      <c r="B64" s="353" t="s">
        <v>504</v>
      </c>
      <c r="C64" s="354"/>
      <c r="D64" s="355"/>
      <c r="E64" s="498"/>
      <c r="F64" s="499"/>
    </row>
    <row r="65" spans="1:6" ht="27">
      <c r="A65" s="763"/>
      <c r="B65" s="356" t="s">
        <v>505</v>
      </c>
      <c r="C65" s="357" t="s">
        <v>12</v>
      </c>
      <c r="D65" s="358">
        <v>60</v>
      </c>
      <c r="E65" s="477">
        <v>0</v>
      </c>
      <c r="F65" s="477">
        <f>D65*E65</f>
        <v>0</v>
      </c>
    </row>
    <row r="66" spans="1:6" ht="14.25">
      <c r="A66" s="764"/>
      <c r="B66" s="359" t="s">
        <v>506</v>
      </c>
      <c r="C66" s="360" t="s">
        <v>12</v>
      </c>
      <c r="D66" s="361">
        <v>240</v>
      </c>
      <c r="E66" s="479">
        <v>0</v>
      </c>
      <c r="F66" s="479">
        <f>D66*E66</f>
        <v>0</v>
      </c>
    </row>
    <row r="67" spans="1:6" ht="25.5">
      <c r="A67" s="765">
        <v>14</v>
      </c>
      <c r="B67" s="342" t="s">
        <v>507</v>
      </c>
      <c r="C67" s="320"/>
      <c r="D67" s="320"/>
      <c r="E67" s="482"/>
      <c r="F67" s="483"/>
    </row>
    <row r="68" spans="1:6">
      <c r="A68" s="766"/>
      <c r="B68" s="332"/>
      <c r="C68" s="326" t="s">
        <v>21</v>
      </c>
      <c r="D68" s="326">
        <v>1</v>
      </c>
      <c r="E68" s="478">
        <v>0</v>
      </c>
      <c r="F68" s="479">
        <f>D68*E68</f>
        <v>0</v>
      </c>
    </row>
    <row r="69" spans="1:6">
      <c r="A69" s="362"/>
      <c r="B69" s="363"/>
      <c r="C69" s="364"/>
      <c r="D69" s="365"/>
      <c r="E69" s="366" t="s">
        <v>508</v>
      </c>
      <c r="F69" s="500">
        <f>SUM(F6:F68)</f>
        <v>0</v>
      </c>
    </row>
    <row r="71" spans="1:6" s="370" customFormat="1" ht="15">
      <c r="A71" s="367" t="s">
        <v>509</v>
      </c>
      <c r="B71" s="368" t="s">
        <v>510</v>
      </c>
      <c r="C71" s="369"/>
      <c r="D71" s="369"/>
      <c r="E71" s="501"/>
      <c r="F71" s="501"/>
    </row>
    <row r="72" spans="1:6" s="374" customFormat="1">
      <c r="A72" s="314" t="s">
        <v>450</v>
      </c>
      <c r="B72" s="371" t="s">
        <v>451</v>
      </c>
      <c r="C72" s="372" t="s">
        <v>452</v>
      </c>
      <c r="D72" s="373" t="s">
        <v>453</v>
      </c>
      <c r="E72" s="502" t="s">
        <v>454</v>
      </c>
      <c r="F72" s="502" t="s">
        <v>365</v>
      </c>
    </row>
    <row r="73" spans="1:6" s="377" customFormat="1" ht="25.5">
      <c r="A73" s="749">
        <v>1</v>
      </c>
      <c r="B73" s="375" t="s">
        <v>511</v>
      </c>
      <c r="C73" s="376"/>
      <c r="D73" s="376"/>
      <c r="E73" s="503"/>
      <c r="F73" s="504"/>
    </row>
    <row r="74" spans="1:6" s="377" customFormat="1">
      <c r="A74" s="749"/>
      <c r="B74" s="378" t="s">
        <v>512</v>
      </c>
      <c r="C74" s="331"/>
      <c r="D74" s="379"/>
      <c r="E74" s="494"/>
      <c r="F74" s="505"/>
    </row>
    <row r="75" spans="1:6" s="377" customFormat="1">
      <c r="A75" s="749"/>
      <c r="B75" s="324" t="s">
        <v>513</v>
      </c>
      <c r="C75" s="322"/>
      <c r="D75" s="380"/>
      <c r="E75" s="484"/>
      <c r="F75" s="485"/>
    </row>
    <row r="76" spans="1:6" s="377" customFormat="1" ht="14.25">
      <c r="A76" s="749"/>
      <c r="B76" s="321" t="s">
        <v>514</v>
      </c>
      <c r="C76" s="322"/>
      <c r="D76" s="380"/>
      <c r="E76" s="484"/>
      <c r="F76" s="485"/>
    </row>
    <row r="77" spans="1:6" s="377" customFormat="1">
      <c r="A77" s="749"/>
      <c r="B77" s="324" t="s">
        <v>515</v>
      </c>
      <c r="C77" s="322"/>
      <c r="D77" s="380"/>
      <c r="E77" s="484"/>
      <c r="F77" s="485"/>
    </row>
    <row r="78" spans="1:6" s="377" customFormat="1">
      <c r="A78" s="749"/>
      <c r="B78" s="324" t="s">
        <v>516</v>
      </c>
      <c r="C78" s="322"/>
      <c r="D78" s="380"/>
      <c r="E78" s="484"/>
      <c r="F78" s="485"/>
    </row>
    <row r="79" spans="1:6" s="377" customFormat="1">
      <c r="A79" s="749"/>
      <c r="B79" s="324" t="s">
        <v>460</v>
      </c>
      <c r="C79" s="322"/>
      <c r="D79" s="380"/>
      <c r="E79" s="484"/>
      <c r="F79" s="485"/>
    </row>
    <row r="80" spans="1:6" s="377" customFormat="1">
      <c r="A80" s="749"/>
      <c r="B80" s="324" t="s">
        <v>461</v>
      </c>
      <c r="C80" s="322"/>
      <c r="D80" s="380"/>
      <c r="E80" s="484"/>
      <c r="F80" s="485"/>
    </row>
    <row r="81" spans="1:6" s="377" customFormat="1">
      <c r="A81" s="749"/>
      <c r="B81" s="324" t="s">
        <v>462</v>
      </c>
      <c r="C81" s="322"/>
      <c r="D81" s="380"/>
      <c r="E81" s="484"/>
      <c r="F81" s="485"/>
    </row>
    <row r="82" spans="1:6" s="377" customFormat="1">
      <c r="A82" s="749"/>
      <c r="B82" s="324" t="s">
        <v>517</v>
      </c>
      <c r="C82" s="322"/>
      <c r="D82" s="380"/>
      <c r="E82" s="484"/>
      <c r="F82" s="485"/>
    </row>
    <row r="83" spans="1:6" s="377" customFormat="1">
      <c r="A83" s="749"/>
      <c r="B83" s="324" t="s">
        <v>466</v>
      </c>
      <c r="C83" s="322"/>
      <c r="D83" s="380"/>
      <c r="E83" s="484"/>
      <c r="F83" s="485"/>
    </row>
    <row r="84" spans="1:6" s="377" customFormat="1">
      <c r="A84" s="749"/>
      <c r="B84" s="324" t="s">
        <v>518</v>
      </c>
      <c r="C84" s="322"/>
      <c r="D84" s="380"/>
      <c r="E84" s="484"/>
      <c r="F84" s="485"/>
    </row>
    <row r="85" spans="1:6" s="377" customFormat="1">
      <c r="A85" s="749"/>
      <c r="B85" s="324" t="s">
        <v>519</v>
      </c>
      <c r="C85" s="322"/>
      <c r="D85" s="380"/>
      <c r="E85" s="484"/>
      <c r="F85" s="485"/>
    </row>
    <row r="86" spans="1:6" s="377" customFormat="1">
      <c r="A86" s="761"/>
      <c r="B86" s="381" t="s">
        <v>520</v>
      </c>
      <c r="C86" s="326" t="s">
        <v>470</v>
      </c>
      <c r="D86" s="382">
        <v>1</v>
      </c>
      <c r="E86" s="478">
        <v>0</v>
      </c>
      <c r="F86" s="479">
        <f>D86*E86</f>
        <v>0</v>
      </c>
    </row>
    <row r="87" spans="1:6" s="377" customFormat="1">
      <c r="A87" s="752">
        <v>2</v>
      </c>
      <c r="B87" s="330" t="s">
        <v>521</v>
      </c>
      <c r="C87" s="320"/>
      <c r="D87" s="320"/>
      <c r="E87" s="492"/>
      <c r="F87" s="493"/>
    </row>
    <row r="88" spans="1:6" s="377" customFormat="1">
      <c r="A88" s="748"/>
      <c r="B88" s="321" t="s">
        <v>456</v>
      </c>
      <c r="C88" s="331"/>
      <c r="D88" s="323"/>
      <c r="E88" s="494"/>
      <c r="F88" s="494"/>
    </row>
    <row r="89" spans="1:6" s="377" customFormat="1">
      <c r="A89" s="748"/>
      <c r="B89" s="383" t="s">
        <v>522</v>
      </c>
      <c r="C89" s="322" t="s">
        <v>18</v>
      </c>
      <c r="D89" s="323">
        <v>1</v>
      </c>
      <c r="E89" s="476">
        <v>0</v>
      </c>
      <c r="F89" s="477">
        <f>D89*E89</f>
        <v>0</v>
      </c>
    </row>
    <row r="90" spans="1:6" s="377" customFormat="1" ht="25.5">
      <c r="A90" s="753"/>
      <c r="B90" s="384" t="s">
        <v>523</v>
      </c>
      <c r="C90" s="326" t="s">
        <v>18</v>
      </c>
      <c r="D90" s="327">
        <v>1</v>
      </c>
      <c r="E90" s="478">
        <v>0</v>
      </c>
      <c r="F90" s="479">
        <f>D90*E90</f>
        <v>0</v>
      </c>
    </row>
    <row r="91" spans="1:6" s="377" customFormat="1" ht="38.25">
      <c r="A91" s="767">
        <v>3</v>
      </c>
      <c r="B91" s="385" t="s">
        <v>524</v>
      </c>
      <c r="C91" s="386"/>
      <c r="D91" s="387"/>
      <c r="E91" s="388"/>
      <c r="F91" s="389"/>
    </row>
    <row r="92" spans="1:6" s="377" customFormat="1">
      <c r="A92" s="768"/>
      <c r="B92" s="390" t="s">
        <v>525</v>
      </c>
      <c r="C92" s="391"/>
      <c r="D92" s="392"/>
      <c r="E92" s="393"/>
      <c r="F92" s="393"/>
    </row>
    <row r="93" spans="1:6" s="377" customFormat="1">
      <c r="A93" s="769"/>
      <c r="B93" s="394" t="s">
        <v>526</v>
      </c>
      <c r="C93" s="391" t="s">
        <v>18</v>
      </c>
      <c r="D93" s="395">
        <v>1</v>
      </c>
      <c r="E93" s="477">
        <v>0</v>
      </c>
      <c r="F93" s="477">
        <f>D93*E93</f>
        <v>0</v>
      </c>
    </row>
    <row r="94" spans="1:6" s="377" customFormat="1">
      <c r="A94" s="769"/>
      <c r="B94" s="394" t="s">
        <v>527</v>
      </c>
      <c r="C94" s="391" t="s">
        <v>18</v>
      </c>
      <c r="D94" s="395">
        <v>2</v>
      </c>
      <c r="E94" s="477">
        <v>0</v>
      </c>
      <c r="F94" s="477">
        <f>D94*E94</f>
        <v>0</v>
      </c>
    </row>
    <row r="95" spans="1:6" s="377" customFormat="1" ht="25.5">
      <c r="A95" s="747">
        <v>4</v>
      </c>
      <c r="B95" s="396" t="s">
        <v>528</v>
      </c>
      <c r="C95" s="397"/>
      <c r="D95" s="397"/>
      <c r="E95" s="506"/>
      <c r="F95" s="507"/>
    </row>
    <row r="96" spans="1:6" s="377" customFormat="1">
      <c r="A96" s="749"/>
      <c r="B96" s="398" t="s">
        <v>529</v>
      </c>
      <c r="C96" s="331"/>
      <c r="D96" s="379"/>
      <c r="E96" s="494"/>
      <c r="F96" s="505"/>
    </row>
    <row r="97" spans="1:6" s="377" customFormat="1">
      <c r="A97" s="749"/>
      <c r="B97" s="324" t="s">
        <v>530</v>
      </c>
      <c r="C97" s="322"/>
      <c r="D97" s="380"/>
      <c r="E97" s="484"/>
      <c r="F97" s="485"/>
    </row>
    <row r="98" spans="1:6" s="377" customFormat="1" ht="14.25">
      <c r="A98" s="749"/>
      <c r="B98" s="321" t="s">
        <v>531</v>
      </c>
      <c r="C98" s="322"/>
      <c r="D98" s="380"/>
      <c r="E98" s="484"/>
      <c r="F98" s="485"/>
    </row>
    <row r="99" spans="1:6" s="377" customFormat="1">
      <c r="A99" s="749"/>
      <c r="B99" s="399" t="s">
        <v>532</v>
      </c>
      <c r="C99" s="322"/>
      <c r="D99" s="380"/>
      <c r="E99" s="484"/>
      <c r="F99" s="485"/>
    </row>
    <row r="100" spans="1:6" s="377" customFormat="1">
      <c r="A100" s="761"/>
      <c r="B100" s="400" t="s">
        <v>533</v>
      </c>
      <c r="C100" s="326" t="s">
        <v>470</v>
      </c>
      <c r="D100" s="382">
        <v>1</v>
      </c>
      <c r="E100" s="478">
        <v>0</v>
      </c>
      <c r="F100" s="479">
        <f>D100*E100</f>
        <v>0</v>
      </c>
    </row>
    <row r="101" spans="1:6" s="377" customFormat="1" ht="25.5">
      <c r="A101" s="770" t="s">
        <v>45</v>
      </c>
      <c r="B101" s="401" t="s">
        <v>534</v>
      </c>
      <c r="C101" s="402"/>
      <c r="D101" s="402"/>
      <c r="E101" s="508"/>
      <c r="F101" s="509"/>
    </row>
    <row r="102" spans="1:6" s="377" customFormat="1">
      <c r="A102" s="770"/>
      <c r="B102" s="390" t="s">
        <v>535</v>
      </c>
      <c r="C102" s="403"/>
      <c r="D102" s="404"/>
      <c r="E102" s="405"/>
      <c r="F102" s="405"/>
    </row>
    <row r="103" spans="1:6" s="377" customFormat="1">
      <c r="A103" s="770"/>
      <c r="B103" s="390"/>
      <c r="C103" s="403" t="s">
        <v>502</v>
      </c>
      <c r="D103" s="406">
        <v>450</v>
      </c>
      <c r="E103" s="479">
        <v>0</v>
      </c>
      <c r="F103" s="479">
        <f>D103*E103</f>
        <v>0</v>
      </c>
    </row>
    <row r="104" spans="1:6" s="377" customFormat="1" ht="38.25">
      <c r="A104" s="771" t="s">
        <v>50</v>
      </c>
      <c r="B104" s="407" t="s">
        <v>536</v>
      </c>
      <c r="C104" s="402"/>
      <c r="D104" s="402"/>
      <c r="E104" s="510"/>
      <c r="F104" s="511"/>
    </row>
    <row r="105" spans="1:6" s="377" customFormat="1">
      <c r="A105" s="772"/>
      <c r="B105" s="407"/>
      <c r="C105" s="403" t="s">
        <v>350</v>
      </c>
      <c r="D105" s="406">
        <v>0.5</v>
      </c>
      <c r="E105" s="479">
        <f>SUM(F103)</f>
        <v>0</v>
      </c>
      <c r="F105" s="479">
        <f>D105*E105</f>
        <v>0</v>
      </c>
    </row>
    <row r="106" spans="1:6" s="377" customFormat="1" ht="25.5">
      <c r="A106" s="773">
        <v>7</v>
      </c>
      <c r="B106" s="407" t="s">
        <v>537</v>
      </c>
      <c r="C106" s="402"/>
      <c r="D106" s="408"/>
      <c r="E106" s="409"/>
      <c r="F106" s="410"/>
    </row>
    <row r="107" spans="1:6" s="377" customFormat="1">
      <c r="A107" s="774"/>
      <c r="B107" s="411" t="s">
        <v>538</v>
      </c>
      <c r="C107" s="412"/>
      <c r="D107" s="413"/>
      <c r="E107" s="414"/>
      <c r="F107" s="415"/>
    </row>
    <row r="108" spans="1:6" s="377" customFormat="1">
      <c r="A108" s="774"/>
      <c r="B108" s="381" t="s">
        <v>539</v>
      </c>
      <c r="C108" s="416"/>
      <c r="D108" s="417"/>
      <c r="E108" s="418"/>
      <c r="F108" s="419"/>
    </row>
    <row r="109" spans="1:6" s="377" customFormat="1" ht="14.25">
      <c r="A109" s="775"/>
      <c r="B109" s="420" t="s">
        <v>540</v>
      </c>
      <c r="C109" s="421" t="s">
        <v>541</v>
      </c>
      <c r="D109" s="346">
        <v>28</v>
      </c>
      <c r="E109" s="479">
        <v>0</v>
      </c>
      <c r="F109" s="479">
        <f>D109*E109</f>
        <v>0</v>
      </c>
    </row>
    <row r="110" spans="1:6" s="377" customFormat="1" ht="25.5">
      <c r="A110" s="747">
        <v>8</v>
      </c>
      <c r="B110" s="422" t="s">
        <v>542</v>
      </c>
      <c r="C110" s="423"/>
      <c r="D110" s="423"/>
      <c r="E110" s="512"/>
      <c r="F110" s="513"/>
    </row>
    <row r="111" spans="1:6" s="377" customFormat="1">
      <c r="A111" s="749"/>
      <c r="B111" s="424" t="s">
        <v>543</v>
      </c>
      <c r="C111" s="425"/>
      <c r="D111" s="426"/>
      <c r="E111" s="514"/>
      <c r="F111" s="515"/>
    </row>
    <row r="112" spans="1:6" s="377" customFormat="1">
      <c r="A112" s="761"/>
      <c r="B112" s="427" t="s">
        <v>544</v>
      </c>
      <c r="C112" s="421" t="s">
        <v>18</v>
      </c>
      <c r="D112" s="428">
        <v>8</v>
      </c>
      <c r="E112" s="429">
        <v>0</v>
      </c>
      <c r="F112" s="430">
        <f>D112*E112</f>
        <v>0</v>
      </c>
    </row>
    <row r="113" spans="1:6" s="377" customFormat="1" ht="25.5">
      <c r="A113" s="747">
        <v>9</v>
      </c>
      <c r="B113" s="431" t="s">
        <v>545</v>
      </c>
      <c r="C113" s="423"/>
      <c r="D113" s="423"/>
      <c r="E113" s="512"/>
      <c r="F113" s="513"/>
    </row>
    <row r="114" spans="1:6" s="377" customFormat="1">
      <c r="A114" s="749"/>
      <c r="B114" s="432" t="s">
        <v>543</v>
      </c>
      <c r="C114" s="425"/>
      <c r="D114" s="426"/>
      <c r="E114" s="514"/>
      <c r="F114" s="515"/>
    </row>
    <row r="115" spans="1:6" s="377" customFormat="1">
      <c r="A115" s="761"/>
      <c r="B115" s="427" t="s">
        <v>544</v>
      </c>
      <c r="C115" s="421" t="s">
        <v>18</v>
      </c>
      <c r="D115" s="428">
        <v>8</v>
      </c>
      <c r="E115" s="429">
        <v>0</v>
      </c>
      <c r="F115" s="430">
        <f>D115*E115</f>
        <v>0</v>
      </c>
    </row>
    <row r="116" spans="1:6" s="377" customFormat="1">
      <c r="A116" s="747">
        <v>10</v>
      </c>
      <c r="B116" s="422" t="s">
        <v>546</v>
      </c>
      <c r="C116" s="423"/>
      <c r="D116" s="423"/>
      <c r="E116" s="512"/>
      <c r="F116" s="513"/>
    </row>
    <row r="117" spans="1:6" s="377" customFormat="1">
      <c r="A117" s="749"/>
      <c r="B117" s="424" t="s">
        <v>547</v>
      </c>
      <c r="C117" s="425"/>
      <c r="D117" s="426"/>
      <c r="E117" s="514"/>
      <c r="F117" s="515"/>
    </row>
    <row r="118" spans="1:6" s="377" customFormat="1">
      <c r="A118" s="761"/>
      <c r="B118" s="427" t="s">
        <v>548</v>
      </c>
      <c r="C118" s="421" t="s">
        <v>18</v>
      </c>
      <c r="D118" s="428">
        <v>4</v>
      </c>
      <c r="E118" s="429">
        <v>0</v>
      </c>
      <c r="F118" s="430">
        <f>D118*E118</f>
        <v>0</v>
      </c>
    </row>
    <row r="119" spans="1:6" s="377" customFormat="1">
      <c r="A119" s="779">
        <v>11</v>
      </c>
      <c r="B119" s="433" t="s">
        <v>549</v>
      </c>
      <c r="C119" s="386"/>
      <c r="D119" s="387"/>
      <c r="E119" s="388"/>
      <c r="F119" s="389"/>
    </row>
    <row r="120" spans="1:6" s="377" customFormat="1">
      <c r="A120" s="780"/>
      <c r="B120" s="434" t="s">
        <v>550</v>
      </c>
      <c r="C120" s="435"/>
      <c r="D120" s="436"/>
      <c r="E120" s="516"/>
      <c r="F120" s="516"/>
    </row>
    <row r="121" spans="1:6" s="377" customFormat="1">
      <c r="A121" s="781"/>
      <c r="B121" s="437" t="s">
        <v>551</v>
      </c>
      <c r="C121" s="438" t="s">
        <v>18</v>
      </c>
      <c r="D121" s="439">
        <v>1</v>
      </c>
      <c r="E121" s="479">
        <v>0</v>
      </c>
      <c r="F121" s="479">
        <f>D121*E121</f>
        <v>0</v>
      </c>
    </row>
    <row r="122" spans="1:6" s="377" customFormat="1" ht="38.25">
      <c r="A122" s="747">
        <v>12</v>
      </c>
      <c r="B122" s="431" t="s">
        <v>552</v>
      </c>
      <c r="C122" s="423"/>
      <c r="D122" s="423"/>
      <c r="E122" s="512"/>
      <c r="F122" s="513"/>
    </row>
    <row r="123" spans="1:6" s="377" customFormat="1">
      <c r="A123" s="749"/>
      <c r="B123" s="440" t="s">
        <v>553</v>
      </c>
      <c r="C123" s="425"/>
      <c r="D123" s="426"/>
      <c r="E123" s="514"/>
      <c r="F123" s="515"/>
    </row>
    <row r="124" spans="1:6" s="377" customFormat="1">
      <c r="A124" s="761"/>
      <c r="B124" s="390" t="s">
        <v>554</v>
      </c>
      <c r="C124" s="421" t="s">
        <v>12</v>
      </c>
      <c r="D124" s="428">
        <v>6</v>
      </c>
      <c r="E124" s="429">
        <v>0</v>
      </c>
      <c r="F124" s="430">
        <f>D124*E124</f>
        <v>0</v>
      </c>
    </row>
    <row r="125" spans="1:6" s="377" customFormat="1" ht="25.5">
      <c r="A125" s="779">
        <v>13</v>
      </c>
      <c r="B125" s="433" t="s">
        <v>555</v>
      </c>
      <c r="C125" s="386"/>
      <c r="D125" s="387"/>
      <c r="E125" s="388"/>
      <c r="F125" s="389"/>
    </row>
    <row r="126" spans="1:6" s="377" customFormat="1">
      <c r="A126" s="780"/>
      <c r="B126" s="434"/>
      <c r="C126" s="435"/>
      <c r="D126" s="436"/>
      <c r="E126" s="516"/>
      <c r="F126" s="516"/>
    </row>
    <row r="127" spans="1:6" s="377" customFormat="1">
      <c r="A127" s="781"/>
      <c r="B127" s="441" t="s">
        <v>556</v>
      </c>
      <c r="C127" s="438" t="s">
        <v>18</v>
      </c>
      <c r="D127" s="439">
        <v>2</v>
      </c>
      <c r="E127" s="479">
        <v>0</v>
      </c>
      <c r="F127" s="479">
        <f>D127*E127</f>
        <v>0</v>
      </c>
    </row>
    <row r="128" spans="1:6">
      <c r="A128" s="782" t="s">
        <v>557</v>
      </c>
      <c r="B128" s="442" t="s">
        <v>558</v>
      </c>
      <c r="C128" s="320"/>
      <c r="D128" s="320"/>
      <c r="E128" s="517"/>
      <c r="F128" s="518"/>
    </row>
    <row r="129" spans="1:6">
      <c r="A129" s="783"/>
      <c r="B129" s="443"/>
      <c r="C129" s="444" t="s">
        <v>21</v>
      </c>
      <c r="D129" s="326">
        <v>1</v>
      </c>
      <c r="E129" s="479">
        <v>0</v>
      </c>
      <c r="F129" s="479">
        <f>D129*E129</f>
        <v>0</v>
      </c>
    </row>
    <row r="130" spans="1:6" s="449" customFormat="1">
      <c r="A130" s="362"/>
      <c r="B130" s="445"/>
      <c r="C130" s="446"/>
      <c r="D130" s="447"/>
      <c r="E130" s="448" t="s">
        <v>559</v>
      </c>
      <c r="F130" s="500">
        <f>SUM(F73:F129)</f>
        <v>0</v>
      </c>
    </row>
    <row r="131" spans="1:6" s="449" customFormat="1">
      <c r="A131" s="450">
        <v>3</v>
      </c>
      <c r="B131" s="451" t="s">
        <v>560</v>
      </c>
      <c r="C131" s="452"/>
      <c r="D131" s="453"/>
      <c r="E131" s="454"/>
      <c r="F131" s="454"/>
    </row>
    <row r="132" spans="1:6" s="449" customFormat="1" ht="63.75">
      <c r="A132" s="752">
        <v>1</v>
      </c>
      <c r="B132" s="330" t="s">
        <v>561</v>
      </c>
      <c r="C132" s="320"/>
      <c r="D132" s="320"/>
      <c r="E132" s="492"/>
      <c r="F132" s="493"/>
    </row>
    <row r="133" spans="1:6" s="449" customFormat="1">
      <c r="A133" s="748"/>
      <c r="B133" s="321"/>
      <c r="C133" s="331"/>
      <c r="D133" s="323"/>
      <c r="E133" s="494"/>
      <c r="F133" s="494"/>
    </row>
    <row r="134" spans="1:6" s="449" customFormat="1">
      <c r="A134" s="753"/>
      <c r="B134" s="332"/>
      <c r="C134" s="326" t="s">
        <v>350</v>
      </c>
      <c r="D134" s="327">
        <v>1</v>
      </c>
      <c r="E134" s="478">
        <v>0</v>
      </c>
      <c r="F134" s="479">
        <f>D134*E134</f>
        <v>0</v>
      </c>
    </row>
    <row r="135" spans="1:6" s="449" customFormat="1">
      <c r="A135" s="455"/>
      <c r="B135" s="445"/>
      <c r="C135" s="446"/>
      <c r="D135" s="447"/>
      <c r="E135" s="448" t="s">
        <v>562</v>
      </c>
      <c r="F135" s="500">
        <f>SUM(F134)</f>
        <v>0</v>
      </c>
    </row>
    <row r="136" spans="1:6" s="449" customFormat="1">
      <c r="A136" s="455"/>
      <c r="B136" s="445"/>
      <c r="C136" s="446"/>
      <c r="D136" s="447"/>
      <c r="E136" s="448"/>
      <c r="F136" s="519"/>
    </row>
    <row r="137" spans="1:6" s="449" customFormat="1">
      <c r="A137" s="455"/>
      <c r="B137" s="445"/>
      <c r="C137" s="446"/>
      <c r="D137" s="447"/>
      <c r="E137" s="448"/>
      <c r="F137" s="519"/>
    </row>
    <row r="140" spans="1:6" ht="15.75">
      <c r="A140" s="456"/>
      <c r="B140" s="457" t="s">
        <v>86</v>
      </c>
      <c r="C140" s="458"/>
      <c r="D140" s="458"/>
      <c r="E140" s="520"/>
      <c r="F140" s="520"/>
    </row>
    <row r="141" spans="1:6" ht="15.75">
      <c r="A141" s="459">
        <v>1</v>
      </c>
      <c r="B141" s="460" t="s">
        <v>449</v>
      </c>
      <c r="C141" s="461"/>
      <c r="D141" s="461"/>
      <c r="E141" s="521"/>
      <c r="F141" s="462">
        <f>F69</f>
        <v>0</v>
      </c>
    </row>
    <row r="142" spans="1:6" ht="15.75">
      <c r="A142" s="463">
        <v>2</v>
      </c>
      <c r="B142" s="464" t="s">
        <v>510</v>
      </c>
      <c r="C142" s="465"/>
      <c r="D142" s="465"/>
      <c r="E142" s="522"/>
      <c r="F142" s="466">
        <f>F130</f>
        <v>0</v>
      </c>
    </row>
    <row r="143" spans="1:6" ht="15.75">
      <c r="A143" s="463">
        <v>3</v>
      </c>
      <c r="B143" s="464" t="s">
        <v>560</v>
      </c>
      <c r="C143" s="465"/>
      <c r="D143" s="465"/>
      <c r="E143" s="522"/>
      <c r="F143" s="466">
        <f>F135</f>
        <v>0</v>
      </c>
    </row>
    <row r="144" spans="1:6" ht="15.75">
      <c r="A144" s="467"/>
      <c r="B144" s="776" t="s">
        <v>563</v>
      </c>
      <c r="C144" s="776"/>
      <c r="D144" s="776"/>
      <c r="E144" s="776"/>
      <c r="F144" s="468">
        <f>SUM(F141:F143)</f>
        <v>0</v>
      </c>
    </row>
    <row r="145" spans="1:6" ht="15.75">
      <c r="A145" s="469"/>
      <c r="B145" s="777" t="s">
        <v>564</v>
      </c>
      <c r="C145" s="777"/>
      <c r="D145" s="777"/>
      <c r="E145" s="777"/>
      <c r="F145" s="470">
        <f>F144*0.21</f>
        <v>0</v>
      </c>
    </row>
    <row r="146" spans="1:6" ht="15.75">
      <c r="A146" s="471"/>
      <c r="B146" s="778" t="s">
        <v>565</v>
      </c>
      <c r="C146" s="778"/>
      <c r="D146" s="778"/>
      <c r="E146" s="778"/>
      <c r="F146" s="472">
        <f>F145+F144</f>
        <v>0</v>
      </c>
    </row>
  </sheetData>
  <mergeCells count="33">
    <mergeCell ref="B144:E144"/>
    <mergeCell ref="B145:E145"/>
    <mergeCell ref="B146:E146"/>
    <mergeCell ref="A116:A118"/>
    <mergeCell ref="A119:A121"/>
    <mergeCell ref="A122:A124"/>
    <mergeCell ref="A125:A127"/>
    <mergeCell ref="A128:A129"/>
    <mergeCell ref="A132:A134"/>
    <mergeCell ref="A113:A115"/>
    <mergeCell ref="A62:A63"/>
    <mergeCell ref="A64:A66"/>
    <mergeCell ref="A67:A68"/>
    <mergeCell ref="A73:A86"/>
    <mergeCell ref="A87:A90"/>
    <mergeCell ref="A91:A94"/>
    <mergeCell ref="A95:A100"/>
    <mergeCell ref="A101:A103"/>
    <mergeCell ref="A104:A105"/>
    <mergeCell ref="A106:A109"/>
    <mergeCell ref="A110:A112"/>
    <mergeCell ref="A60:A61"/>
    <mergeCell ref="A1:F1"/>
    <mergeCell ref="A5:A19"/>
    <mergeCell ref="A20:A27"/>
    <mergeCell ref="A28:A35"/>
    <mergeCell ref="A36:A38"/>
    <mergeCell ref="A39:A44"/>
    <mergeCell ref="A45:A46"/>
    <mergeCell ref="A47:A49"/>
    <mergeCell ref="A50:A52"/>
    <mergeCell ref="A53:A55"/>
    <mergeCell ref="A57:A59"/>
  </mergeCells>
  <pageMargins left="0.56999999999999995" right="0.28000000000000003"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41"/>
  <sheetViews>
    <sheetView zoomScaleNormal="100" zoomScaleSheetLayoutView="100" workbookViewId="0">
      <selection activeCell="A2" sqref="A2:B7"/>
    </sheetView>
  </sheetViews>
  <sheetFormatPr defaultColWidth="9.140625" defaultRowHeight="12.75"/>
  <cols>
    <col min="1" max="1" width="5.85546875" style="1" customWidth="1"/>
    <col min="2" max="2" width="50.42578125" style="2" customWidth="1"/>
    <col min="3" max="3" width="6.28515625" style="3" customWidth="1"/>
    <col min="4" max="4" width="6.42578125" style="4" customWidth="1"/>
    <col min="5" max="5" width="8.42578125" style="3" customWidth="1"/>
    <col min="6" max="6" width="21.5703125" style="127" customWidth="1"/>
    <col min="7" max="16384" width="9.140625" style="5"/>
  </cols>
  <sheetData>
    <row r="1" spans="1:6" ht="13.5" thickBot="1"/>
    <row r="2" spans="1:6" s="6" customFormat="1" ht="49.5" customHeight="1" thickTop="1" thickBot="1">
      <c r="A2" s="788" t="s">
        <v>0</v>
      </c>
      <c r="B2" s="788"/>
      <c r="C2" s="789" t="s">
        <v>1</v>
      </c>
      <c r="D2" s="789"/>
      <c r="E2" s="790" t="s">
        <v>142</v>
      </c>
      <c r="F2" s="790"/>
    </row>
    <row r="3" spans="1:6" s="6" customFormat="1" ht="51" customHeight="1" thickTop="1" thickBot="1">
      <c r="A3" s="788"/>
      <c r="B3" s="788"/>
      <c r="C3" s="791" t="s">
        <v>2</v>
      </c>
      <c r="D3" s="791"/>
      <c r="E3" s="784" t="s">
        <v>142</v>
      </c>
      <c r="F3" s="784"/>
    </row>
    <row r="4" spans="1:6" s="6" customFormat="1" ht="15.75" customHeight="1" thickTop="1" thickBot="1">
      <c r="A4" s="788"/>
      <c r="B4" s="788"/>
      <c r="C4" s="792" t="s">
        <v>3</v>
      </c>
      <c r="D4" s="792" t="s">
        <v>4</v>
      </c>
      <c r="E4" s="784"/>
      <c r="F4" s="784"/>
    </row>
    <row r="5" spans="1:6" s="6" customFormat="1" ht="27.75" customHeight="1">
      <c r="A5" s="788"/>
      <c r="B5" s="788"/>
      <c r="C5" s="792" t="s">
        <v>5</v>
      </c>
      <c r="D5" s="792" t="s">
        <v>5</v>
      </c>
      <c r="E5" s="784" t="s">
        <v>254</v>
      </c>
      <c r="F5" s="784"/>
    </row>
    <row r="6" spans="1:6" s="6" customFormat="1" ht="44.25" customHeight="1">
      <c r="A6" s="788"/>
      <c r="B6" s="788"/>
      <c r="C6" s="791" t="s">
        <v>6</v>
      </c>
      <c r="D6" s="791" t="s">
        <v>7</v>
      </c>
      <c r="E6" s="784" t="s">
        <v>143</v>
      </c>
      <c r="F6" s="784"/>
    </row>
    <row r="7" spans="1:6" s="6" customFormat="1" ht="31.5" customHeight="1">
      <c r="A7" s="788"/>
      <c r="B7" s="788"/>
      <c r="C7" s="785" t="s">
        <v>8</v>
      </c>
      <c r="D7" s="785"/>
      <c r="E7" s="786" t="s">
        <v>162</v>
      </c>
      <c r="F7" s="786"/>
    </row>
    <row r="8" spans="1:6" s="6" customFormat="1" ht="15.75" customHeight="1">
      <c r="A8" s="136"/>
      <c r="B8" s="137"/>
      <c r="C8" s="138"/>
      <c r="D8" s="139"/>
      <c r="E8" s="140"/>
      <c r="F8" s="141"/>
    </row>
    <row r="9" spans="1:6" s="7" customFormat="1" ht="143.25" customHeight="1">
      <c r="A9" s="787" t="s">
        <v>109</v>
      </c>
      <c r="B9" s="787"/>
      <c r="C9" s="787"/>
      <c r="D9" s="787"/>
      <c r="E9" s="787"/>
      <c r="F9" s="787"/>
    </row>
    <row r="10" spans="1:6" s="7" customFormat="1" ht="15" customHeight="1">
      <c r="A10" s="146"/>
      <c r="B10" s="147"/>
      <c r="C10" s="147"/>
      <c r="D10" s="148"/>
      <c r="E10" s="526"/>
      <c r="F10" s="526"/>
    </row>
    <row r="11" spans="1:6" ht="15" customHeight="1">
      <c r="A11" s="149">
        <v>1</v>
      </c>
      <c r="B11" s="8" t="s">
        <v>87</v>
      </c>
      <c r="C11" s="9"/>
      <c r="D11" s="10"/>
      <c r="E11" s="527"/>
      <c r="F11" s="528"/>
    </row>
    <row r="12" spans="1:6" ht="12" customHeight="1">
      <c r="A12" s="11"/>
      <c r="B12" s="12"/>
      <c r="C12" s="9"/>
      <c r="D12" s="10"/>
      <c r="E12" s="527"/>
      <c r="F12" s="528"/>
    </row>
    <row r="13" spans="1:6">
      <c r="A13" s="142" t="s">
        <v>9</v>
      </c>
      <c r="B13" s="143" t="s">
        <v>10</v>
      </c>
      <c r="C13" s="144"/>
      <c r="D13" s="145"/>
      <c r="E13" s="529"/>
      <c r="F13" s="529"/>
    </row>
    <row r="14" spans="1:6" ht="12.75" customHeight="1">
      <c r="A14" s="142"/>
      <c r="B14" s="143"/>
      <c r="C14" s="144"/>
      <c r="D14" s="145"/>
      <c r="E14" s="529"/>
      <c r="F14" s="529"/>
    </row>
    <row r="15" spans="1:6" ht="50.25" customHeight="1">
      <c r="A15" s="142" t="s">
        <v>11</v>
      </c>
      <c r="B15" s="143" t="s">
        <v>163</v>
      </c>
      <c r="C15" s="144" t="s">
        <v>12</v>
      </c>
      <c r="D15" s="145">
        <v>40</v>
      </c>
      <c r="E15" s="529">
        <v>0</v>
      </c>
      <c r="F15" s="529">
        <f>D15*E15</f>
        <v>0</v>
      </c>
    </row>
    <row r="16" spans="1:6" ht="14.25" customHeight="1">
      <c r="A16" s="142"/>
      <c r="B16" s="143"/>
      <c r="C16" s="144"/>
      <c r="D16" s="145"/>
      <c r="E16" s="529"/>
      <c r="F16" s="529"/>
    </row>
    <row r="17" spans="1:42" ht="77.25" customHeight="1">
      <c r="A17" s="142" t="s">
        <v>13</v>
      </c>
      <c r="B17" s="143" t="s">
        <v>144</v>
      </c>
      <c r="C17" s="144" t="s">
        <v>14</v>
      </c>
      <c r="D17" s="145">
        <f>D15*0.8*0.4</f>
        <v>12.8</v>
      </c>
      <c r="E17" s="529">
        <v>0</v>
      </c>
      <c r="F17" s="529">
        <f>D17*E17</f>
        <v>0</v>
      </c>
    </row>
    <row r="18" spans="1:42" ht="6" customHeight="1">
      <c r="A18" s="142"/>
      <c r="B18" s="143"/>
      <c r="C18" s="144"/>
      <c r="D18" s="145"/>
      <c r="E18" s="529"/>
      <c r="F18" s="529"/>
    </row>
    <row r="19" spans="1:42" ht="63.75">
      <c r="A19" s="142" t="s">
        <v>15</v>
      </c>
      <c r="B19" s="143" t="s">
        <v>16</v>
      </c>
      <c r="C19" s="144" t="s">
        <v>14</v>
      </c>
      <c r="D19" s="145">
        <f>D15*0.4*0.2</f>
        <v>3.2</v>
      </c>
      <c r="E19" s="529">
        <v>0</v>
      </c>
      <c r="F19" s="529">
        <f>D19*E19</f>
        <v>0</v>
      </c>
    </row>
    <row r="20" spans="1:42">
      <c r="A20" s="142"/>
      <c r="B20" s="143"/>
      <c r="C20" s="144"/>
      <c r="D20" s="145"/>
      <c r="E20" s="529"/>
      <c r="F20" s="529"/>
    </row>
    <row r="21" spans="1:42" ht="69.75" customHeight="1">
      <c r="A21" s="142" t="s">
        <v>117</v>
      </c>
      <c r="B21" s="143" t="s">
        <v>20</v>
      </c>
      <c r="C21" s="144" t="s">
        <v>14</v>
      </c>
      <c r="D21" s="145">
        <f>D17-D19</f>
        <v>9.6000000000000014</v>
      </c>
      <c r="E21" s="529">
        <v>0</v>
      </c>
      <c r="F21" s="529">
        <f>D21*E21</f>
        <v>0</v>
      </c>
    </row>
    <row r="22" spans="1:42">
      <c r="A22" s="142"/>
      <c r="B22" s="143"/>
      <c r="C22" s="144"/>
      <c r="D22" s="145"/>
      <c r="E22" s="529"/>
      <c r="F22" s="529"/>
    </row>
    <row r="23" spans="1:42" ht="33" customHeight="1">
      <c r="A23" s="142" t="s">
        <v>19</v>
      </c>
      <c r="B23" s="143" t="s">
        <v>125</v>
      </c>
      <c r="C23" s="144"/>
      <c r="D23" s="145"/>
      <c r="E23" s="529"/>
      <c r="F23" s="529"/>
    </row>
    <row r="24" spans="1:42">
      <c r="A24" s="142"/>
      <c r="B24" s="143"/>
      <c r="C24" s="144"/>
      <c r="D24" s="145"/>
      <c r="E24" s="529"/>
      <c r="F24" s="529"/>
    </row>
    <row r="25" spans="1:42" ht="45" customHeight="1">
      <c r="A25" s="142" t="s">
        <v>118</v>
      </c>
      <c r="B25" s="143" t="s">
        <v>128</v>
      </c>
      <c r="C25" s="144" t="s">
        <v>14</v>
      </c>
      <c r="D25" s="145">
        <f>D17-D21</f>
        <v>3.1999999999999993</v>
      </c>
      <c r="E25" s="529">
        <v>0</v>
      </c>
      <c r="F25" s="529">
        <f>D25*E25</f>
        <v>0</v>
      </c>
    </row>
    <row r="26" spans="1:42" s="17" customFormat="1" ht="18.75" customHeight="1">
      <c r="A26" s="142"/>
      <c r="B26" s="150"/>
      <c r="C26" s="151"/>
      <c r="D26" s="152"/>
      <c r="E26" s="530"/>
      <c r="F26" s="530"/>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6"/>
    </row>
    <row r="27" spans="1:42" s="122" customFormat="1" ht="44.25" customHeight="1">
      <c r="A27" s="153" t="s">
        <v>248</v>
      </c>
      <c r="B27" s="143" t="s">
        <v>145</v>
      </c>
      <c r="C27" s="144" t="s">
        <v>14</v>
      </c>
      <c r="D27" s="145">
        <v>0.7</v>
      </c>
      <c r="E27" s="529">
        <v>0</v>
      </c>
      <c r="F27" s="529">
        <f>D27*E27</f>
        <v>0</v>
      </c>
    </row>
    <row r="28" spans="1:42" s="7" customFormat="1" ht="13.5" customHeight="1">
      <c r="A28" s="142"/>
      <c r="B28" s="18"/>
      <c r="C28" s="144"/>
      <c r="D28" s="145"/>
      <c r="E28" s="529"/>
      <c r="F28" s="529"/>
    </row>
    <row r="29" spans="1:42" s="20" customFormat="1" ht="53.25" customHeight="1">
      <c r="A29" s="21" t="s">
        <v>249</v>
      </c>
      <c r="B29" s="14" t="s">
        <v>146</v>
      </c>
      <c r="C29" s="154" t="s">
        <v>18</v>
      </c>
      <c r="D29" s="155">
        <v>1</v>
      </c>
      <c r="E29" s="529">
        <v>0</v>
      </c>
      <c r="F29" s="529">
        <f>D29*E29</f>
        <v>0</v>
      </c>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row>
    <row r="30" spans="1:42">
      <c r="A30" s="142"/>
      <c r="B30" s="143"/>
      <c r="C30" s="144"/>
      <c r="D30" s="145"/>
      <c r="E30" s="529"/>
      <c r="F30" s="529"/>
    </row>
    <row r="31" spans="1:42" s="7" customFormat="1" ht="112.5" customHeight="1">
      <c r="A31" s="21" t="s">
        <v>250</v>
      </c>
      <c r="B31" s="156" t="s">
        <v>147</v>
      </c>
      <c r="C31" s="157" t="s">
        <v>18</v>
      </c>
      <c r="D31" s="158">
        <v>1</v>
      </c>
      <c r="E31" s="529">
        <v>0</v>
      </c>
      <c r="F31" s="529">
        <f>D31*E31</f>
        <v>0</v>
      </c>
    </row>
    <row r="32" spans="1:42" ht="10.5" customHeight="1">
      <c r="A32" s="142"/>
      <c r="B32" s="143"/>
      <c r="C32" s="144"/>
      <c r="D32" s="145"/>
      <c r="E32" s="529"/>
      <c r="F32" s="529"/>
    </row>
    <row r="33" spans="1:7">
      <c r="A33" s="142" t="s">
        <v>251</v>
      </c>
      <c r="B33" s="143" t="s">
        <v>110</v>
      </c>
      <c r="C33" s="144" t="s">
        <v>21</v>
      </c>
      <c r="D33" s="145">
        <v>1</v>
      </c>
      <c r="E33" s="529">
        <v>0</v>
      </c>
      <c r="F33" s="529">
        <f>D33*E33</f>
        <v>0</v>
      </c>
    </row>
    <row r="34" spans="1:7">
      <c r="A34" s="142"/>
      <c r="B34" s="143"/>
      <c r="C34" s="144"/>
      <c r="D34" s="145"/>
      <c r="E34" s="529"/>
      <c r="F34" s="529"/>
    </row>
    <row r="35" spans="1:7">
      <c r="A35" s="159"/>
      <c r="B35" s="160" t="s">
        <v>102</v>
      </c>
      <c r="C35" s="161"/>
      <c r="D35" s="162"/>
      <c r="E35" s="533"/>
      <c r="F35" s="534">
        <f>SUM(F13:F34)</f>
        <v>0</v>
      </c>
    </row>
    <row r="36" spans="1:7">
      <c r="A36" s="21"/>
      <c r="B36" s="22"/>
      <c r="C36" s="23"/>
      <c r="D36" s="24"/>
      <c r="E36" s="535"/>
      <c r="F36" s="536"/>
    </row>
    <row r="37" spans="1:7" ht="15" customHeight="1">
      <c r="A37" s="149">
        <v>2</v>
      </c>
      <c r="B37" s="8" t="s">
        <v>22</v>
      </c>
      <c r="C37" s="9"/>
      <c r="D37" s="10"/>
      <c r="E37" s="527"/>
      <c r="F37" s="528"/>
    </row>
    <row r="38" spans="1:7" ht="15" customHeight="1">
      <c r="A38" s="149"/>
      <c r="B38" s="8"/>
      <c r="C38" s="9"/>
      <c r="D38" s="10"/>
      <c r="E38" s="527"/>
      <c r="F38" s="528"/>
    </row>
    <row r="39" spans="1:7" s="48" customFormat="1" ht="90" customHeight="1">
      <c r="A39" s="54" t="s">
        <v>119</v>
      </c>
      <c r="B39" s="30" t="s">
        <v>218</v>
      </c>
      <c r="C39" s="50"/>
      <c r="D39" s="53"/>
      <c r="E39" s="528"/>
      <c r="F39" s="528"/>
    </row>
    <row r="40" spans="1:7" s="48" customFormat="1" ht="15.75" customHeight="1">
      <c r="A40" s="54"/>
      <c r="B40" s="14" t="s">
        <v>111</v>
      </c>
      <c r="C40" s="50" t="s">
        <v>12</v>
      </c>
      <c r="D40" s="53">
        <v>50</v>
      </c>
      <c r="E40" s="529">
        <v>0</v>
      </c>
      <c r="F40" s="529">
        <f>D40*E40</f>
        <v>0</v>
      </c>
    </row>
    <row r="41" spans="1:7" s="48" customFormat="1" ht="15.75" customHeight="1">
      <c r="A41" s="54"/>
      <c r="B41" s="14" t="s">
        <v>40</v>
      </c>
      <c r="C41" s="50" t="s">
        <v>12</v>
      </c>
      <c r="D41" s="53">
        <v>50</v>
      </c>
      <c r="E41" s="529">
        <v>0</v>
      </c>
      <c r="F41" s="529">
        <f t="shared" ref="F41:F43" si="0">D41*E41</f>
        <v>0</v>
      </c>
    </row>
    <row r="42" spans="1:7" s="48" customFormat="1" ht="15.75" customHeight="1">
      <c r="A42" s="54"/>
      <c r="B42" s="14" t="s">
        <v>41</v>
      </c>
      <c r="C42" s="50" t="s">
        <v>12</v>
      </c>
      <c r="D42" s="53">
        <v>50</v>
      </c>
      <c r="E42" s="529">
        <v>0</v>
      </c>
      <c r="F42" s="529">
        <f t="shared" si="0"/>
        <v>0</v>
      </c>
    </row>
    <row r="43" spans="1:7" ht="35.25" customHeight="1">
      <c r="A43" s="54"/>
      <c r="B43" s="30" t="s">
        <v>116</v>
      </c>
      <c r="C43" s="34" t="s">
        <v>12</v>
      </c>
      <c r="D43" s="31">
        <v>50</v>
      </c>
      <c r="E43" s="529">
        <v>0</v>
      </c>
      <c r="F43" s="529">
        <f t="shared" si="0"/>
        <v>0</v>
      </c>
      <c r="G43" s="52"/>
    </row>
    <row r="44" spans="1:7" ht="13.5" customHeight="1">
      <c r="A44" s="54"/>
      <c r="B44" s="30"/>
      <c r="C44" s="34"/>
      <c r="D44" s="31"/>
      <c r="E44" s="525"/>
      <c r="F44" s="525"/>
      <c r="G44" s="52"/>
    </row>
    <row r="45" spans="1:7" ht="84" customHeight="1">
      <c r="A45" s="173" t="s">
        <v>120</v>
      </c>
      <c r="B45" s="143" t="s">
        <v>17</v>
      </c>
      <c r="C45" s="174" t="s">
        <v>18</v>
      </c>
      <c r="D45" s="175">
        <v>45</v>
      </c>
      <c r="E45" s="529">
        <v>0</v>
      </c>
      <c r="F45" s="529">
        <f>D45*E45</f>
        <v>0</v>
      </c>
    </row>
    <row r="46" spans="1:7">
      <c r="A46" s="142"/>
      <c r="B46" s="143"/>
      <c r="C46" s="144"/>
      <c r="D46" s="145"/>
      <c r="E46" s="529"/>
      <c r="F46" s="529"/>
    </row>
    <row r="47" spans="1:7" ht="87" customHeight="1">
      <c r="A47" s="142" t="s">
        <v>121</v>
      </c>
      <c r="B47" s="143" t="s">
        <v>124</v>
      </c>
      <c r="C47" s="144" t="s">
        <v>12</v>
      </c>
      <c r="D47" s="145">
        <v>40</v>
      </c>
      <c r="E47" s="529">
        <v>0</v>
      </c>
      <c r="F47" s="529">
        <f>D47*E47</f>
        <v>0</v>
      </c>
    </row>
    <row r="48" spans="1:7" ht="14.25" customHeight="1">
      <c r="A48" s="142"/>
      <c r="B48" s="143"/>
      <c r="C48" s="144"/>
      <c r="D48" s="145"/>
      <c r="E48" s="529"/>
      <c r="F48" s="529"/>
    </row>
    <row r="49" spans="1:42" s="16" customFormat="1" ht="72.75" customHeight="1">
      <c r="A49" s="13" t="s">
        <v>122</v>
      </c>
      <c r="B49" s="14" t="s">
        <v>126</v>
      </c>
      <c r="C49" s="154" t="s">
        <v>12</v>
      </c>
      <c r="D49" s="155">
        <v>50</v>
      </c>
      <c r="E49" s="529">
        <v>0</v>
      </c>
      <c r="F49" s="529">
        <f>D49*E49</f>
        <v>0</v>
      </c>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row>
    <row r="50" spans="1:42" s="16" customFormat="1" ht="15.75" customHeight="1">
      <c r="A50" s="13"/>
      <c r="B50" s="14"/>
      <c r="C50" s="154"/>
      <c r="D50" s="155"/>
      <c r="E50" s="531"/>
      <c r="F50" s="52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row>
    <row r="51" spans="1:42" s="16" customFormat="1" ht="32.25" customHeight="1">
      <c r="A51" s="13" t="s">
        <v>123</v>
      </c>
      <c r="B51" s="14" t="s">
        <v>127</v>
      </c>
      <c r="C51" s="154" t="s">
        <v>18</v>
      </c>
      <c r="D51" s="155">
        <v>15</v>
      </c>
      <c r="E51" s="529">
        <v>0</v>
      </c>
      <c r="F51" s="529">
        <f>D51*E51</f>
        <v>0</v>
      </c>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row>
    <row r="52" spans="1:42">
      <c r="A52" s="142"/>
      <c r="B52" s="143"/>
      <c r="C52" s="144"/>
      <c r="D52" s="145"/>
      <c r="E52" s="529"/>
      <c r="F52" s="529"/>
    </row>
    <row r="53" spans="1:42">
      <c r="A53" s="159"/>
      <c r="B53" s="160" t="s">
        <v>101</v>
      </c>
      <c r="C53" s="161"/>
      <c r="D53" s="162"/>
      <c r="E53" s="533"/>
      <c r="F53" s="534">
        <f>SUM(F39:F52)</f>
        <v>0</v>
      </c>
    </row>
    <row r="54" spans="1:42" ht="12.75" customHeight="1">
      <c r="A54" s="21"/>
      <c r="B54" s="28"/>
      <c r="C54" s="23"/>
      <c r="D54" s="24"/>
      <c r="E54" s="535"/>
      <c r="F54" s="536"/>
    </row>
    <row r="55" spans="1:42">
      <c r="A55" s="29">
        <v>3</v>
      </c>
      <c r="B55" s="28" t="s">
        <v>23</v>
      </c>
      <c r="C55" s="9"/>
      <c r="D55" s="10"/>
      <c r="E55" s="527"/>
      <c r="F55" s="528"/>
    </row>
    <row r="56" spans="1:42" ht="11.25" customHeight="1">
      <c r="A56" s="11"/>
      <c r="B56" s="12"/>
      <c r="C56" s="9"/>
      <c r="D56" s="10"/>
      <c r="E56" s="527"/>
      <c r="F56" s="528"/>
    </row>
    <row r="57" spans="1:42" s="124" customFormat="1" ht="25.5">
      <c r="A57" s="163" t="s">
        <v>138</v>
      </c>
      <c r="B57" s="126" t="s">
        <v>219</v>
      </c>
      <c r="C57" s="164"/>
      <c r="D57" s="165"/>
      <c r="E57" s="523"/>
      <c r="F57" s="537"/>
      <c r="G57" s="123"/>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row>
    <row r="58" spans="1:42" s="124" customFormat="1" ht="16.5">
      <c r="A58" s="29"/>
      <c r="B58" s="166" t="s">
        <v>148</v>
      </c>
      <c r="C58" s="121" t="s">
        <v>18</v>
      </c>
      <c r="D58" s="121">
        <v>1</v>
      </c>
      <c r="E58" s="529">
        <v>0</v>
      </c>
      <c r="F58" s="529">
        <f>D58*E58</f>
        <v>0</v>
      </c>
      <c r="G58" s="123"/>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row>
    <row r="59" spans="1:42" s="124" customFormat="1" ht="16.5">
      <c r="A59" s="29"/>
      <c r="B59" s="126" t="s">
        <v>57</v>
      </c>
      <c r="C59" s="121"/>
      <c r="D59" s="121">
        <v>1</v>
      </c>
      <c r="E59" s="212"/>
      <c r="F59" s="212"/>
      <c r="G59" s="123"/>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row>
    <row r="60" spans="1:42" s="7" customFormat="1" ht="15">
      <c r="A60" s="25"/>
      <c r="B60" s="18"/>
      <c r="C60" s="26"/>
      <c r="D60" s="27"/>
      <c r="E60" s="532"/>
      <c r="F60" s="532"/>
    </row>
    <row r="61" spans="1:42" ht="97.5" customHeight="1">
      <c r="A61" s="13" t="s">
        <v>24</v>
      </c>
      <c r="B61" s="30" t="s">
        <v>155</v>
      </c>
      <c r="C61" s="26"/>
      <c r="D61" s="41"/>
      <c r="E61" s="524"/>
      <c r="F61" s="524"/>
    </row>
    <row r="62" spans="1:42">
      <c r="A62" s="42"/>
      <c r="B62" s="30" t="s">
        <v>25</v>
      </c>
      <c r="C62" s="26"/>
      <c r="D62" s="41"/>
      <c r="E62" s="524"/>
      <c r="F62" s="524"/>
    </row>
    <row r="63" spans="1:42">
      <c r="A63" s="42"/>
      <c r="B63" s="43" t="s">
        <v>26</v>
      </c>
      <c r="C63" s="26"/>
      <c r="D63" s="41"/>
      <c r="E63" s="524"/>
      <c r="F63" s="524"/>
    </row>
    <row r="64" spans="1:42" ht="14.25">
      <c r="A64" s="42"/>
      <c r="B64" s="37" t="s">
        <v>129</v>
      </c>
      <c r="C64" s="34" t="s">
        <v>18</v>
      </c>
      <c r="D64" s="44">
        <v>1</v>
      </c>
      <c r="E64" s="529">
        <v>0</v>
      </c>
      <c r="F64" s="529">
        <f>D64*E64</f>
        <v>0</v>
      </c>
      <c r="H64" s="45"/>
      <c r="I64" s="307"/>
    </row>
    <row r="65" spans="1:9" ht="14.25">
      <c r="A65" s="42"/>
      <c r="B65" s="30" t="s">
        <v>27</v>
      </c>
      <c r="C65" s="34" t="s">
        <v>18</v>
      </c>
      <c r="D65" s="44">
        <v>1</v>
      </c>
      <c r="E65" s="529">
        <v>0</v>
      </c>
      <c r="F65" s="529">
        <f>D65*E65</f>
        <v>0</v>
      </c>
      <c r="H65" s="45"/>
      <c r="I65" s="307"/>
    </row>
    <row r="66" spans="1:9" s="32" customFormat="1" ht="14.25">
      <c r="A66" s="13"/>
      <c r="B66" s="46" t="s">
        <v>28</v>
      </c>
      <c r="C66" s="47" t="s">
        <v>18</v>
      </c>
      <c r="D66" s="44">
        <v>1</v>
      </c>
      <c r="E66" s="529">
        <v>0</v>
      </c>
      <c r="F66" s="529">
        <f t="shared" ref="F66:F76" si="1">D66*E66</f>
        <v>0</v>
      </c>
      <c r="H66" s="45"/>
      <c r="I66" s="307"/>
    </row>
    <row r="67" spans="1:9" s="48" customFormat="1" ht="14.25">
      <c r="A67" s="13"/>
      <c r="B67" s="30" t="s">
        <v>149</v>
      </c>
      <c r="C67" s="34" t="s">
        <v>18</v>
      </c>
      <c r="D67" s="44">
        <v>1</v>
      </c>
      <c r="E67" s="529">
        <v>0</v>
      </c>
      <c r="F67" s="529">
        <f t="shared" si="1"/>
        <v>0</v>
      </c>
      <c r="H67" s="45"/>
      <c r="I67" s="307"/>
    </row>
    <row r="68" spans="1:9" ht="14.25">
      <c r="A68" s="42"/>
      <c r="B68" s="30" t="s">
        <v>29</v>
      </c>
      <c r="C68" s="34" t="s">
        <v>18</v>
      </c>
      <c r="D68" s="44">
        <v>2</v>
      </c>
      <c r="E68" s="529">
        <v>0</v>
      </c>
      <c r="F68" s="529">
        <f t="shared" si="1"/>
        <v>0</v>
      </c>
      <c r="H68" s="45"/>
      <c r="I68" s="307"/>
    </row>
    <row r="69" spans="1:9" ht="14.25">
      <c r="A69" s="42"/>
      <c r="B69" s="30" t="s">
        <v>220</v>
      </c>
      <c r="C69" s="34" t="s">
        <v>18</v>
      </c>
      <c r="D69" s="44">
        <v>1</v>
      </c>
      <c r="E69" s="529">
        <v>0</v>
      </c>
      <c r="F69" s="529">
        <f t="shared" si="1"/>
        <v>0</v>
      </c>
      <c r="H69" s="45"/>
      <c r="I69" s="307"/>
    </row>
    <row r="70" spans="1:9" ht="14.25">
      <c r="A70" s="42"/>
      <c r="B70" s="30" t="s">
        <v>130</v>
      </c>
      <c r="C70" s="34" t="s">
        <v>18</v>
      </c>
      <c r="D70" s="44">
        <v>6</v>
      </c>
      <c r="E70" s="529">
        <v>0</v>
      </c>
      <c r="F70" s="529">
        <f t="shared" si="1"/>
        <v>0</v>
      </c>
      <c r="H70" s="45"/>
      <c r="I70" s="307"/>
    </row>
    <row r="71" spans="1:9" ht="14.25">
      <c r="A71" s="42"/>
      <c r="B71" s="30" t="s">
        <v>30</v>
      </c>
      <c r="C71" s="34" t="s">
        <v>18</v>
      </c>
      <c r="D71" s="44">
        <v>22</v>
      </c>
      <c r="E71" s="529">
        <v>0</v>
      </c>
      <c r="F71" s="529">
        <f t="shared" si="1"/>
        <v>0</v>
      </c>
      <c r="H71" s="45"/>
      <c r="I71" s="307"/>
    </row>
    <row r="72" spans="1:9" ht="14.25">
      <c r="A72" s="42"/>
      <c r="B72" s="30" t="s">
        <v>132</v>
      </c>
      <c r="C72" s="34" t="s">
        <v>18</v>
      </c>
      <c r="D72" s="44">
        <v>2</v>
      </c>
      <c r="E72" s="529">
        <v>0</v>
      </c>
      <c r="F72" s="529">
        <f t="shared" si="1"/>
        <v>0</v>
      </c>
      <c r="H72" s="45"/>
      <c r="I72" s="307"/>
    </row>
    <row r="73" spans="1:9" ht="14.25">
      <c r="A73" s="42"/>
      <c r="B73" s="30" t="s">
        <v>33</v>
      </c>
      <c r="C73" s="34" t="s">
        <v>18</v>
      </c>
      <c r="D73" s="44">
        <v>4</v>
      </c>
      <c r="E73" s="529">
        <v>0</v>
      </c>
      <c r="F73" s="529">
        <f t="shared" si="1"/>
        <v>0</v>
      </c>
      <c r="H73" s="45"/>
      <c r="I73" s="307"/>
    </row>
    <row r="74" spans="1:9" ht="14.25">
      <c r="A74" s="42"/>
      <c r="B74" s="30" t="s">
        <v>31</v>
      </c>
      <c r="C74" s="34" t="s">
        <v>18</v>
      </c>
      <c r="D74" s="44">
        <v>3</v>
      </c>
      <c r="E74" s="529">
        <v>0</v>
      </c>
      <c r="F74" s="529">
        <f t="shared" si="1"/>
        <v>0</v>
      </c>
      <c r="H74" s="45"/>
      <c r="I74" s="307"/>
    </row>
    <row r="75" spans="1:9" ht="14.25">
      <c r="A75" s="42"/>
      <c r="B75" s="46" t="s">
        <v>32</v>
      </c>
      <c r="C75" s="34" t="s">
        <v>18</v>
      </c>
      <c r="D75" s="44">
        <v>3</v>
      </c>
      <c r="E75" s="529">
        <v>0</v>
      </c>
      <c r="F75" s="529">
        <f t="shared" si="1"/>
        <v>0</v>
      </c>
      <c r="H75" s="45"/>
      <c r="I75" s="307"/>
    </row>
    <row r="76" spans="1:9" ht="33.75" customHeight="1">
      <c r="A76" s="42"/>
      <c r="B76" s="129" t="s">
        <v>221</v>
      </c>
      <c r="C76" s="34" t="s">
        <v>18</v>
      </c>
      <c r="D76" s="44">
        <v>3</v>
      </c>
      <c r="E76" s="529">
        <v>0</v>
      </c>
      <c r="F76" s="529">
        <f t="shared" si="1"/>
        <v>0</v>
      </c>
      <c r="H76" s="45"/>
      <c r="I76" s="307"/>
    </row>
    <row r="77" spans="1:9" ht="57" customHeight="1">
      <c r="A77" s="42"/>
      <c r="B77" s="37" t="s">
        <v>222</v>
      </c>
      <c r="C77" s="34"/>
      <c r="D77" s="44"/>
      <c r="E77" s="524"/>
      <c r="F77" s="524"/>
      <c r="G77" s="32"/>
    </row>
    <row r="78" spans="1:9" s="48" customFormat="1" ht="55.5" customHeight="1">
      <c r="A78" s="42"/>
      <c r="B78" s="37" t="s">
        <v>131</v>
      </c>
      <c r="C78" s="34" t="s">
        <v>34</v>
      </c>
      <c r="D78" s="44">
        <v>1</v>
      </c>
      <c r="E78" s="529">
        <v>0</v>
      </c>
      <c r="F78" s="529">
        <f>D78*E78</f>
        <v>0</v>
      </c>
      <c r="I78" s="51"/>
    </row>
    <row r="79" spans="1:9" s="48" customFormat="1" ht="15.75" customHeight="1">
      <c r="A79" s="42"/>
      <c r="B79" s="14"/>
      <c r="C79" s="50"/>
      <c r="D79" s="53"/>
      <c r="E79" s="528"/>
      <c r="F79" s="528"/>
    </row>
    <row r="80" spans="1:9" s="48" customFormat="1" ht="56.25" customHeight="1">
      <c r="A80" s="54" t="s">
        <v>35</v>
      </c>
      <c r="B80" s="167" t="s">
        <v>154</v>
      </c>
      <c r="C80" s="55"/>
      <c r="D80" s="56"/>
      <c r="E80" s="528"/>
      <c r="F80" s="528"/>
    </row>
    <row r="81" spans="1:11">
      <c r="A81" s="54"/>
      <c r="B81" s="43" t="s">
        <v>26</v>
      </c>
      <c r="C81" s="26"/>
      <c r="D81" s="41"/>
      <c r="E81" s="524"/>
      <c r="F81" s="524"/>
    </row>
    <row r="82" spans="1:11" s="48" customFormat="1" ht="14.25" customHeight="1">
      <c r="A82" s="54"/>
      <c r="B82" s="58" t="s">
        <v>133</v>
      </c>
      <c r="C82" s="55" t="s">
        <v>18</v>
      </c>
      <c r="D82" s="56">
        <v>1</v>
      </c>
      <c r="E82" s="529">
        <v>0</v>
      </c>
      <c r="F82" s="529">
        <f t="shared" ref="F82:F88" si="2">D82*E82</f>
        <v>0</v>
      </c>
      <c r="I82" s="307"/>
    </row>
    <row r="83" spans="1:11" s="48" customFormat="1" ht="16.5" customHeight="1">
      <c r="A83" s="54"/>
      <c r="B83" s="58" t="s">
        <v>36</v>
      </c>
      <c r="C83" s="55" t="s">
        <v>18</v>
      </c>
      <c r="D83" s="56">
        <v>1</v>
      </c>
      <c r="E83" s="529">
        <v>0</v>
      </c>
      <c r="F83" s="529">
        <f t="shared" si="2"/>
        <v>0</v>
      </c>
      <c r="I83" s="307"/>
    </row>
    <row r="84" spans="1:11" s="48" customFormat="1" ht="16.5" customHeight="1">
      <c r="A84" s="54"/>
      <c r="B84" s="58" t="s">
        <v>150</v>
      </c>
      <c r="C84" s="55" t="s">
        <v>18</v>
      </c>
      <c r="D84" s="56">
        <v>17</v>
      </c>
      <c r="E84" s="529">
        <v>0</v>
      </c>
      <c r="F84" s="529">
        <f t="shared" si="2"/>
        <v>0</v>
      </c>
      <c r="I84" s="307"/>
    </row>
    <row r="85" spans="1:11" s="48" customFormat="1" ht="16.5" customHeight="1">
      <c r="A85" s="54"/>
      <c r="B85" s="58" t="s">
        <v>151</v>
      </c>
      <c r="C85" s="55" t="s">
        <v>18</v>
      </c>
      <c r="D85" s="56">
        <v>3</v>
      </c>
      <c r="E85" s="529">
        <v>0</v>
      </c>
      <c r="F85" s="529">
        <f t="shared" si="2"/>
        <v>0</v>
      </c>
      <c r="I85" s="307"/>
    </row>
    <row r="86" spans="1:11" s="48" customFormat="1" ht="16.5" customHeight="1">
      <c r="A86" s="54"/>
      <c r="B86" s="58" t="s">
        <v>152</v>
      </c>
      <c r="C86" s="55" t="s">
        <v>18</v>
      </c>
      <c r="D86" s="56">
        <v>4</v>
      </c>
      <c r="E86" s="529">
        <v>0</v>
      </c>
      <c r="F86" s="529">
        <f t="shared" si="2"/>
        <v>0</v>
      </c>
      <c r="I86" s="307"/>
    </row>
    <row r="87" spans="1:11" ht="33.75" customHeight="1">
      <c r="A87" s="42"/>
      <c r="B87" s="129" t="s">
        <v>223</v>
      </c>
      <c r="C87" s="34" t="s">
        <v>18</v>
      </c>
      <c r="D87" s="44">
        <v>2</v>
      </c>
      <c r="E87" s="529">
        <v>0</v>
      </c>
      <c r="F87" s="529">
        <f t="shared" si="2"/>
        <v>0</v>
      </c>
      <c r="H87" s="48"/>
      <c r="I87" s="307"/>
      <c r="J87" s="48"/>
      <c r="K87" s="48"/>
    </row>
    <row r="88" spans="1:11" s="48" customFormat="1" ht="57" customHeight="1">
      <c r="A88" s="54"/>
      <c r="B88" s="58" t="s">
        <v>131</v>
      </c>
      <c r="C88" s="50" t="s">
        <v>34</v>
      </c>
      <c r="D88" s="53">
        <v>1</v>
      </c>
      <c r="E88" s="529">
        <v>0</v>
      </c>
      <c r="F88" s="529">
        <f t="shared" si="2"/>
        <v>0</v>
      </c>
      <c r="I88" s="308"/>
      <c r="K88" s="51"/>
    </row>
    <row r="89" spans="1:11" s="48" customFormat="1" ht="15" customHeight="1">
      <c r="A89" s="54"/>
      <c r="B89" s="58"/>
      <c r="C89" s="55"/>
      <c r="D89" s="56"/>
      <c r="E89" s="528"/>
      <c r="F89" s="528"/>
    </row>
    <row r="90" spans="1:11" s="48" customFormat="1" ht="96.75" customHeight="1">
      <c r="A90" s="54" t="s">
        <v>37</v>
      </c>
      <c r="B90" s="58" t="s">
        <v>224</v>
      </c>
      <c r="C90" s="55"/>
      <c r="D90" s="56"/>
      <c r="E90" s="528"/>
      <c r="F90" s="528"/>
    </row>
    <row r="91" spans="1:11">
      <c r="A91" s="54"/>
      <c r="B91" s="43" t="s">
        <v>26</v>
      </c>
      <c r="C91" s="26"/>
      <c r="D91" s="41"/>
      <c r="E91" s="524"/>
      <c r="F91" s="524"/>
    </row>
    <row r="92" spans="1:11" s="48" customFormat="1" ht="14.25" customHeight="1">
      <c r="A92" s="54"/>
      <c r="B92" s="58" t="s">
        <v>133</v>
      </c>
      <c r="C92" s="55" t="s">
        <v>18</v>
      </c>
      <c r="D92" s="56">
        <v>1</v>
      </c>
      <c r="E92" s="529">
        <v>0</v>
      </c>
      <c r="F92" s="529">
        <f t="shared" ref="F92:F97" si="3">D92*E92</f>
        <v>0</v>
      </c>
      <c r="I92" s="307"/>
    </row>
    <row r="93" spans="1:11" s="48" customFormat="1" ht="16.5" customHeight="1">
      <c r="A93" s="54"/>
      <c r="B93" s="58" t="s">
        <v>36</v>
      </c>
      <c r="C93" s="55" t="s">
        <v>18</v>
      </c>
      <c r="D93" s="56">
        <v>1</v>
      </c>
      <c r="E93" s="529">
        <v>0</v>
      </c>
      <c r="F93" s="529">
        <f t="shared" si="3"/>
        <v>0</v>
      </c>
      <c r="I93" s="307"/>
    </row>
    <row r="94" spans="1:11" s="48" customFormat="1" ht="16.5" customHeight="1">
      <c r="A94" s="54"/>
      <c r="B94" s="58" t="s">
        <v>153</v>
      </c>
      <c r="C94" s="55" t="s">
        <v>18</v>
      </c>
      <c r="D94" s="56">
        <v>1</v>
      </c>
      <c r="E94" s="529">
        <v>0</v>
      </c>
      <c r="F94" s="529">
        <f t="shared" si="3"/>
        <v>0</v>
      </c>
      <c r="I94" s="307"/>
    </row>
    <row r="95" spans="1:11" s="48" customFormat="1" ht="16.5" customHeight="1">
      <c r="A95" s="54"/>
      <c r="B95" s="58" t="s">
        <v>150</v>
      </c>
      <c r="C95" s="55" t="s">
        <v>18</v>
      </c>
      <c r="D95" s="56">
        <v>15</v>
      </c>
      <c r="E95" s="529">
        <v>0</v>
      </c>
      <c r="F95" s="529">
        <f t="shared" si="3"/>
        <v>0</v>
      </c>
      <c r="I95" s="307"/>
    </row>
    <row r="96" spans="1:11" s="48" customFormat="1" ht="16.5" customHeight="1">
      <c r="A96" s="54"/>
      <c r="B96" s="58" t="s">
        <v>151</v>
      </c>
      <c r="C96" s="55" t="s">
        <v>18</v>
      </c>
      <c r="D96" s="56">
        <v>3</v>
      </c>
      <c r="E96" s="529">
        <v>0</v>
      </c>
      <c r="F96" s="529">
        <f t="shared" si="3"/>
        <v>0</v>
      </c>
      <c r="I96" s="307"/>
    </row>
    <row r="97" spans="1:11" s="48" customFormat="1" ht="21" customHeight="1">
      <c r="A97" s="54"/>
      <c r="B97" s="58" t="s">
        <v>152</v>
      </c>
      <c r="C97" s="55" t="s">
        <v>18</v>
      </c>
      <c r="D97" s="56">
        <v>4</v>
      </c>
      <c r="E97" s="529">
        <v>0</v>
      </c>
      <c r="F97" s="529">
        <f t="shared" si="3"/>
        <v>0</v>
      </c>
      <c r="I97" s="307"/>
    </row>
    <row r="98" spans="1:11" ht="57" customHeight="1">
      <c r="A98" s="42"/>
      <c r="B98" s="37" t="s">
        <v>156</v>
      </c>
      <c r="C98" s="34"/>
      <c r="D98" s="44"/>
      <c r="E98" s="524"/>
      <c r="F98" s="524"/>
      <c r="G98" s="32"/>
    </row>
    <row r="99" spans="1:11" s="48" customFormat="1" ht="57" customHeight="1">
      <c r="A99" s="54"/>
      <c r="B99" s="58" t="s">
        <v>131</v>
      </c>
      <c r="C99" s="50" t="s">
        <v>34</v>
      </c>
      <c r="D99" s="53">
        <v>1</v>
      </c>
      <c r="E99" s="529">
        <v>0</v>
      </c>
      <c r="F99" s="529">
        <f>D99*E99</f>
        <v>0</v>
      </c>
      <c r="I99" s="308"/>
      <c r="K99" s="51"/>
    </row>
    <row r="100" spans="1:11" s="48" customFormat="1" ht="18" customHeight="1">
      <c r="A100" s="54"/>
      <c r="B100" s="58"/>
      <c r="C100" s="50"/>
      <c r="D100" s="53"/>
      <c r="E100" s="528"/>
      <c r="F100" s="528"/>
      <c r="I100" s="308"/>
      <c r="K100" s="51"/>
    </row>
    <row r="101" spans="1:11" s="48" customFormat="1" ht="82.5" customHeight="1">
      <c r="A101" s="54" t="s">
        <v>216</v>
      </c>
      <c r="B101" s="30" t="s">
        <v>139</v>
      </c>
      <c r="C101" s="50"/>
      <c r="D101" s="53"/>
      <c r="E101" s="528"/>
      <c r="F101" s="528"/>
    </row>
    <row r="102" spans="1:11" ht="16.5">
      <c r="A102" s="135"/>
      <c r="B102" s="126" t="s">
        <v>228</v>
      </c>
      <c r="C102" s="121" t="s">
        <v>12</v>
      </c>
      <c r="D102" s="186">
        <v>12</v>
      </c>
      <c r="E102" s="529">
        <v>0</v>
      </c>
      <c r="F102" s="529">
        <f t="shared" ref="F102:F103" si="4">D102*E102</f>
        <v>0</v>
      </c>
      <c r="G102" s="123"/>
    </row>
    <row r="103" spans="1:11" s="48" customFormat="1" ht="15.75" customHeight="1">
      <c r="A103" s="54"/>
      <c r="B103" s="14" t="s">
        <v>39</v>
      </c>
      <c r="C103" s="50" t="s">
        <v>12</v>
      </c>
      <c r="D103" s="53">
        <v>20</v>
      </c>
      <c r="E103" s="529">
        <v>0</v>
      </c>
      <c r="F103" s="529">
        <f t="shared" si="4"/>
        <v>0</v>
      </c>
    </row>
    <row r="104" spans="1:11" s="48" customFormat="1" ht="15.75" customHeight="1">
      <c r="A104" s="54"/>
      <c r="B104" s="14"/>
      <c r="C104" s="50"/>
      <c r="D104" s="53"/>
      <c r="E104" s="528"/>
      <c r="F104" s="528"/>
    </row>
    <row r="105" spans="1:11" s="7" customFormat="1" ht="68.25" customHeight="1">
      <c r="A105" s="25" t="s">
        <v>227</v>
      </c>
      <c r="B105" s="18" t="s">
        <v>226</v>
      </c>
      <c r="C105" s="26"/>
      <c r="D105" s="27"/>
      <c r="E105" s="532"/>
      <c r="F105" s="532"/>
    </row>
    <row r="106" spans="1:11" s="7" customFormat="1" ht="15">
      <c r="A106" s="25"/>
      <c r="B106" s="18" t="s">
        <v>140</v>
      </c>
      <c r="C106" s="26" t="s">
        <v>18</v>
      </c>
      <c r="D106" s="27">
        <v>1</v>
      </c>
      <c r="E106" s="529">
        <v>0</v>
      </c>
      <c r="F106" s="529">
        <f>D106*E106</f>
        <v>0</v>
      </c>
    </row>
    <row r="107" spans="1:11" s="48" customFormat="1" ht="15.75" customHeight="1">
      <c r="A107" s="54"/>
      <c r="B107" s="14"/>
      <c r="C107" s="50"/>
      <c r="D107" s="53"/>
      <c r="E107" s="528"/>
      <c r="F107" s="528"/>
    </row>
    <row r="108" spans="1:11" s="48" customFormat="1" ht="75" customHeight="1">
      <c r="A108" s="54" t="s">
        <v>38</v>
      </c>
      <c r="B108" s="30" t="s">
        <v>225</v>
      </c>
      <c r="C108" s="50"/>
      <c r="D108" s="53"/>
      <c r="E108" s="528"/>
      <c r="F108" s="528"/>
    </row>
    <row r="109" spans="1:11" s="48" customFormat="1" ht="15.75" customHeight="1">
      <c r="A109" s="54"/>
      <c r="B109" s="14" t="s">
        <v>39</v>
      </c>
      <c r="C109" s="50" t="s">
        <v>12</v>
      </c>
      <c r="D109" s="53">
        <v>10</v>
      </c>
      <c r="E109" s="529">
        <v>0</v>
      </c>
      <c r="F109" s="529">
        <f>D109*E109</f>
        <v>0</v>
      </c>
    </row>
    <row r="110" spans="1:11" s="48" customFormat="1" ht="15.75" customHeight="1">
      <c r="A110" s="54"/>
      <c r="B110" s="14"/>
      <c r="C110" s="50"/>
      <c r="D110" s="53"/>
      <c r="E110" s="528"/>
      <c r="F110" s="528"/>
    </row>
    <row r="111" spans="1:11" ht="14.25">
      <c r="A111" s="59"/>
      <c r="B111" s="60" t="s">
        <v>42</v>
      </c>
      <c r="C111" s="61"/>
      <c r="D111" s="62"/>
      <c r="E111" s="539"/>
      <c r="F111" s="540">
        <f>SUM(F57:F110)</f>
        <v>0</v>
      </c>
      <c r="G111" s="48"/>
      <c r="H111" s="48"/>
      <c r="I111" s="48"/>
    </row>
    <row r="112" spans="1:11" s="48" customFormat="1" ht="12" customHeight="1">
      <c r="A112" s="42"/>
      <c r="B112" s="14"/>
      <c r="C112" s="50"/>
      <c r="D112" s="53"/>
      <c r="E112" s="528"/>
      <c r="F112" s="528"/>
    </row>
    <row r="113" spans="1:37">
      <c r="A113" s="63">
        <v>4</v>
      </c>
      <c r="B113" s="64" t="s">
        <v>43</v>
      </c>
      <c r="C113" s="65"/>
      <c r="D113" s="66"/>
      <c r="E113" s="541"/>
      <c r="F113" s="528"/>
    </row>
    <row r="114" spans="1:37">
      <c r="A114" s="40"/>
      <c r="B114" s="67"/>
      <c r="C114" s="50"/>
      <c r="D114" s="53"/>
      <c r="E114" s="528"/>
      <c r="F114" s="528"/>
    </row>
    <row r="115" spans="1:37" ht="138" customHeight="1">
      <c r="A115" s="68">
        <v>4.0999999999999996</v>
      </c>
      <c r="B115" s="69" t="s">
        <v>141</v>
      </c>
      <c r="C115" s="70" t="s">
        <v>18</v>
      </c>
      <c r="D115" s="71">
        <v>75</v>
      </c>
      <c r="E115" s="529">
        <v>0</v>
      </c>
      <c r="F115" s="529">
        <f>D115*E115</f>
        <v>0</v>
      </c>
      <c r="G115" s="52"/>
      <c r="I115" s="83"/>
    </row>
    <row r="116" spans="1:37" ht="21" customHeight="1">
      <c r="A116" s="68"/>
      <c r="B116" s="69"/>
      <c r="C116" s="70"/>
      <c r="D116" s="71"/>
      <c r="E116" s="525"/>
      <c r="F116" s="525"/>
      <c r="G116" s="52"/>
    </row>
    <row r="117" spans="1:37" ht="136.35" customHeight="1">
      <c r="A117" s="68">
        <v>4.2</v>
      </c>
      <c r="B117" s="69" t="s">
        <v>229</v>
      </c>
      <c r="C117" s="70" t="s">
        <v>18</v>
      </c>
      <c r="D117" s="71">
        <v>14</v>
      </c>
      <c r="E117" s="529">
        <v>0</v>
      </c>
      <c r="F117" s="529">
        <f>D117*E117</f>
        <v>0</v>
      </c>
      <c r="G117" s="52"/>
    </row>
    <row r="118" spans="1:37" ht="15.75" customHeight="1">
      <c r="A118" s="68"/>
      <c r="B118" s="69"/>
      <c r="C118" s="70"/>
      <c r="D118" s="71"/>
      <c r="E118" s="525"/>
      <c r="F118" s="525"/>
      <c r="G118" s="52"/>
    </row>
    <row r="119" spans="1:37" ht="118.5" customHeight="1">
      <c r="A119" s="68">
        <v>4.3</v>
      </c>
      <c r="B119" s="69" t="s">
        <v>164</v>
      </c>
      <c r="C119" s="70" t="s">
        <v>18</v>
      </c>
      <c r="D119" s="71">
        <v>5</v>
      </c>
      <c r="E119" s="529">
        <v>0</v>
      </c>
      <c r="F119" s="529">
        <f>D119*E119</f>
        <v>0</v>
      </c>
      <c r="G119" s="52"/>
    </row>
    <row r="120" spans="1:37" ht="11.25" customHeight="1">
      <c r="A120" s="68"/>
      <c r="B120" s="69"/>
      <c r="C120" s="70"/>
      <c r="D120" s="71"/>
      <c r="E120" s="525"/>
      <c r="F120" s="525"/>
      <c r="G120" s="52"/>
    </row>
    <row r="121" spans="1:37" ht="99.75" customHeight="1">
      <c r="A121" s="13" t="s">
        <v>217</v>
      </c>
      <c r="B121" s="14" t="s">
        <v>157</v>
      </c>
      <c r="C121" s="50" t="s">
        <v>18</v>
      </c>
      <c r="D121" s="53">
        <v>1</v>
      </c>
      <c r="E121" s="529">
        <v>0</v>
      </c>
      <c r="F121" s="529">
        <f>D121*E121</f>
        <v>0</v>
      </c>
    </row>
    <row r="122" spans="1:37" ht="12.75" customHeight="1">
      <c r="A122" s="13"/>
      <c r="B122" s="14"/>
      <c r="C122" s="50"/>
      <c r="D122" s="53"/>
      <c r="E122" s="528"/>
      <c r="F122" s="528"/>
    </row>
    <row r="123" spans="1:37" s="75" customFormat="1">
      <c r="A123" s="72"/>
      <c r="B123" s="60" t="s">
        <v>44</v>
      </c>
      <c r="C123" s="73"/>
      <c r="D123" s="74"/>
      <c r="E123" s="542"/>
      <c r="F123" s="542">
        <f>SUM(F115:F122)</f>
        <v>0</v>
      </c>
    </row>
    <row r="124" spans="1:37" ht="17.25" customHeight="1">
      <c r="A124" s="36"/>
      <c r="B124" s="28"/>
      <c r="C124" s="50"/>
      <c r="D124" s="53"/>
      <c r="E124" s="528"/>
      <c r="F124" s="528"/>
    </row>
    <row r="125" spans="1:37" s="32" customFormat="1">
      <c r="A125" s="40" t="s">
        <v>45</v>
      </c>
      <c r="B125" s="28" t="s">
        <v>103</v>
      </c>
      <c r="C125" s="50"/>
      <c r="D125" s="53"/>
      <c r="E125" s="528"/>
      <c r="F125" s="528"/>
    </row>
    <row r="126" spans="1:37" s="33" customFormat="1">
      <c r="A126" s="13"/>
      <c r="B126" s="28"/>
      <c r="C126" s="50"/>
      <c r="D126" s="53"/>
      <c r="E126" s="528"/>
      <c r="F126" s="528"/>
      <c r="G126" s="32"/>
      <c r="H126" s="32"/>
      <c r="I126" s="3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row>
    <row r="127" spans="1:37" s="48" customFormat="1" ht="90.75" customHeight="1">
      <c r="A127" s="13" t="s">
        <v>46</v>
      </c>
      <c r="B127" s="14" t="s">
        <v>243</v>
      </c>
      <c r="C127" s="76"/>
      <c r="D127" s="125"/>
      <c r="E127" s="543"/>
      <c r="F127" s="528"/>
    </row>
    <row r="128" spans="1:37" s="48" customFormat="1" ht="27.75" customHeight="1">
      <c r="A128" s="13"/>
      <c r="B128" s="14" t="s">
        <v>165</v>
      </c>
      <c r="C128" s="50"/>
      <c r="D128" s="53"/>
      <c r="E128" s="528"/>
      <c r="F128" s="528"/>
    </row>
    <row r="129" spans="1:37" s="57" customFormat="1" ht="15.75" customHeight="1">
      <c r="A129" s="13"/>
      <c r="B129" s="14" t="s">
        <v>47</v>
      </c>
      <c r="C129" s="50" t="s">
        <v>48</v>
      </c>
      <c r="D129" s="53">
        <v>74</v>
      </c>
      <c r="E129" s="529">
        <v>0</v>
      </c>
      <c r="F129" s="529">
        <f>D129*E129</f>
        <v>0</v>
      </c>
      <c r="G129" s="48"/>
      <c r="H129" s="77"/>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row>
    <row r="130" spans="1:37" s="48" customFormat="1" ht="25.5" customHeight="1">
      <c r="A130" s="13"/>
      <c r="B130" s="14" t="s">
        <v>230</v>
      </c>
      <c r="C130" s="50"/>
      <c r="D130" s="53"/>
      <c r="E130" s="528"/>
      <c r="F130" s="528"/>
      <c r="H130" s="77"/>
    </row>
    <row r="131" spans="1:37" s="48" customFormat="1" ht="15.75" customHeight="1">
      <c r="A131" s="13"/>
      <c r="B131" s="14" t="s">
        <v>47</v>
      </c>
      <c r="C131" s="50" t="s">
        <v>48</v>
      </c>
      <c r="D131" s="53">
        <v>17</v>
      </c>
      <c r="E131" s="529">
        <v>0</v>
      </c>
      <c r="F131" s="529">
        <f>D131*E131</f>
        <v>0</v>
      </c>
      <c r="H131" s="77"/>
    </row>
    <row r="132" spans="1:37">
      <c r="A132" s="40"/>
      <c r="B132" s="78"/>
      <c r="C132" s="34"/>
      <c r="D132" s="44"/>
      <c r="E132" s="525"/>
      <c r="F132" s="524"/>
    </row>
    <row r="133" spans="1:37" s="171" customFormat="1" ht="68.45" customHeight="1">
      <c r="A133" s="168" t="s">
        <v>166</v>
      </c>
      <c r="B133" s="169" t="s">
        <v>158</v>
      </c>
      <c r="C133" s="170" t="s">
        <v>48</v>
      </c>
      <c r="D133" s="121">
        <v>9</v>
      </c>
      <c r="E133" s="529">
        <v>0</v>
      </c>
      <c r="F133" s="529">
        <f>D133*E133</f>
        <v>0</v>
      </c>
      <c r="H133" s="172"/>
      <c r="I133" s="172"/>
      <c r="J133" s="172"/>
    </row>
    <row r="134" spans="1:37" s="171" customFormat="1">
      <c r="A134" s="168"/>
      <c r="B134" s="169"/>
      <c r="C134" s="170"/>
      <c r="D134" s="121"/>
      <c r="E134" s="212"/>
      <c r="F134" s="212"/>
      <c r="H134" s="172"/>
      <c r="I134" s="172"/>
      <c r="J134" s="172"/>
    </row>
    <row r="135" spans="1:37" s="171" customFormat="1" ht="58.5" customHeight="1">
      <c r="A135" s="168" t="s">
        <v>167</v>
      </c>
      <c r="B135" s="169" t="s">
        <v>159</v>
      </c>
      <c r="C135" s="170" t="s">
        <v>48</v>
      </c>
      <c r="D135" s="121">
        <v>6</v>
      </c>
      <c r="E135" s="529">
        <v>0</v>
      </c>
      <c r="F135" s="529">
        <f t="shared" ref="F135:F137" si="5">D135*E135</f>
        <v>0</v>
      </c>
      <c r="H135" s="172"/>
      <c r="I135" s="172"/>
      <c r="J135" s="172"/>
    </row>
    <row r="136" spans="1:37" s="171" customFormat="1" ht="15.75" customHeight="1">
      <c r="A136" s="168"/>
      <c r="B136" s="169" t="s">
        <v>160</v>
      </c>
      <c r="C136" s="170" t="s">
        <v>48</v>
      </c>
      <c r="D136" s="121">
        <v>6</v>
      </c>
      <c r="E136" s="529">
        <v>0</v>
      </c>
      <c r="F136" s="529">
        <f t="shared" si="5"/>
        <v>0</v>
      </c>
      <c r="H136" s="172"/>
      <c r="I136" s="172"/>
      <c r="J136" s="172"/>
    </row>
    <row r="137" spans="1:37" s="171" customFormat="1" ht="15.75" customHeight="1">
      <c r="A137" s="168"/>
      <c r="B137" s="169" t="s">
        <v>161</v>
      </c>
      <c r="C137" s="170" t="s">
        <v>48</v>
      </c>
      <c r="D137" s="121">
        <v>6</v>
      </c>
      <c r="E137" s="529">
        <v>0</v>
      </c>
      <c r="F137" s="529">
        <f t="shared" si="5"/>
        <v>0</v>
      </c>
      <c r="H137" s="172"/>
      <c r="I137" s="172"/>
      <c r="J137" s="172"/>
    </row>
    <row r="138" spans="1:37" s="171" customFormat="1" ht="10.5" customHeight="1">
      <c r="A138" s="168"/>
      <c r="B138" s="169"/>
      <c r="C138" s="170"/>
      <c r="D138" s="121"/>
      <c r="E138" s="212"/>
      <c r="F138" s="212"/>
      <c r="H138" s="172"/>
      <c r="I138" s="172"/>
      <c r="J138" s="172"/>
    </row>
    <row r="139" spans="1:37" s="75" customFormat="1">
      <c r="A139" s="72"/>
      <c r="B139" s="60" t="s">
        <v>49</v>
      </c>
      <c r="C139" s="73"/>
      <c r="D139" s="74"/>
      <c r="E139" s="542"/>
      <c r="F139" s="544">
        <f>SUM(F127:F138)</f>
        <v>0</v>
      </c>
    </row>
    <row r="140" spans="1:37" s="32" customFormat="1" ht="14.25" customHeight="1">
      <c r="A140" s="13"/>
      <c r="B140" s="49"/>
      <c r="C140" s="50"/>
      <c r="D140" s="53"/>
      <c r="E140" s="528"/>
      <c r="F140" s="525"/>
    </row>
    <row r="141" spans="1:37" s="32" customFormat="1">
      <c r="A141" s="40" t="s">
        <v>50</v>
      </c>
      <c r="B141" s="28" t="s">
        <v>51</v>
      </c>
      <c r="C141" s="50"/>
      <c r="D141" s="53"/>
      <c r="E141" s="528"/>
      <c r="F141" s="528"/>
    </row>
    <row r="142" spans="1:37" s="48" customFormat="1" ht="14.25">
      <c r="A142" s="13"/>
      <c r="B142" s="49"/>
      <c r="C142" s="50"/>
      <c r="D142" s="53"/>
      <c r="E142" s="528"/>
      <c r="F142" s="528"/>
    </row>
    <row r="143" spans="1:37" s="48" customFormat="1" ht="25.5">
      <c r="A143" s="13" t="s">
        <v>52</v>
      </c>
      <c r="B143" s="14" t="s">
        <v>168</v>
      </c>
      <c r="C143" s="50"/>
      <c r="D143" s="53"/>
      <c r="E143" s="528"/>
      <c r="F143" s="528"/>
    </row>
    <row r="144" spans="1:37" s="48" customFormat="1" ht="14.25">
      <c r="A144" s="13"/>
      <c r="B144" s="14" t="s">
        <v>53</v>
      </c>
      <c r="C144" s="81"/>
      <c r="D144" s="82"/>
      <c r="E144" s="545"/>
      <c r="F144" s="528"/>
    </row>
    <row r="145" spans="1:9" s="48" customFormat="1" ht="14.25">
      <c r="A145" s="13"/>
      <c r="B145" s="14" t="s">
        <v>54</v>
      </c>
      <c r="C145" s="50"/>
      <c r="D145" s="53"/>
      <c r="E145" s="528"/>
      <c r="F145" s="528"/>
      <c r="I145" s="51"/>
    </row>
    <row r="146" spans="1:9" s="48" customFormat="1" ht="14.25">
      <c r="A146" s="13"/>
      <c r="B146" s="14" t="s">
        <v>55</v>
      </c>
      <c r="C146" s="50"/>
      <c r="D146" s="53"/>
      <c r="E146" s="528"/>
      <c r="F146" s="528"/>
    </row>
    <row r="147" spans="1:9" s="48" customFormat="1" ht="14.25">
      <c r="A147" s="13"/>
      <c r="B147" s="14" t="s">
        <v>56</v>
      </c>
      <c r="C147" s="50"/>
      <c r="D147" s="53"/>
      <c r="E147" s="528"/>
      <c r="F147" s="528"/>
    </row>
    <row r="148" spans="1:9" s="48" customFormat="1" ht="14.25">
      <c r="A148" s="13"/>
      <c r="B148" s="49" t="s">
        <v>57</v>
      </c>
      <c r="C148" s="50" t="s">
        <v>58</v>
      </c>
      <c r="D148" s="53">
        <v>12</v>
      </c>
      <c r="E148" s="529">
        <v>0</v>
      </c>
      <c r="F148" s="529">
        <f>D148*E148</f>
        <v>0</v>
      </c>
      <c r="G148" s="77"/>
    </row>
    <row r="149" spans="1:9" s="48" customFormat="1" ht="14.25">
      <c r="A149" s="13"/>
      <c r="B149" s="49"/>
      <c r="C149" s="50"/>
      <c r="D149" s="53"/>
      <c r="E149" s="528"/>
      <c r="F149" s="528"/>
      <c r="G149" s="77"/>
    </row>
    <row r="150" spans="1:9" s="48" customFormat="1" ht="25.5">
      <c r="A150" s="13" t="s">
        <v>134</v>
      </c>
      <c r="B150" s="14" t="s">
        <v>168</v>
      </c>
      <c r="C150" s="50"/>
      <c r="D150" s="53"/>
      <c r="E150" s="528"/>
      <c r="F150" s="528"/>
    </row>
    <row r="151" spans="1:9" s="48" customFormat="1" ht="14.25">
      <c r="A151" s="13"/>
      <c r="B151" s="14" t="s">
        <v>59</v>
      </c>
      <c r="C151" s="81"/>
      <c r="D151" s="82"/>
      <c r="E151" s="545"/>
      <c r="F151" s="528"/>
    </row>
    <row r="152" spans="1:9" s="48" customFormat="1" ht="14.25">
      <c r="A152" s="13"/>
      <c r="B152" s="14" t="s">
        <v>54</v>
      </c>
      <c r="C152" s="50"/>
      <c r="D152" s="53"/>
      <c r="E152" s="528"/>
      <c r="F152" s="528"/>
    </row>
    <row r="153" spans="1:9" s="48" customFormat="1" ht="14.25">
      <c r="A153" s="13"/>
      <c r="B153" s="14" t="s">
        <v>55</v>
      </c>
      <c r="C153" s="50"/>
      <c r="D153" s="53"/>
      <c r="E153" s="528"/>
      <c r="F153" s="528"/>
    </row>
    <row r="154" spans="1:9" s="48" customFormat="1" ht="14.25">
      <c r="A154" s="13"/>
      <c r="B154" s="14" t="s">
        <v>60</v>
      </c>
      <c r="C154" s="50"/>
      <c r="D154" s="53"/>
      <c r="E154" s="528"/>
      <c r="F154" s="528"/>
    </row>
    <row r="155" spans="1:9" s="48" customFormat="1" ht="14.25">
      <c r="A155" s="13"/>
      <c r="B155" s="49" t="s">
        <v>57</v>
      </c>
      <c r="C155" s="50" t="s">
        <v>58</v>
      </c>
      <c r="D155" s="53">
        <v>3</v>
      </c>
      <c r="E155" s="529">
        <v>0</v>
      </c>
      <c r="F155" s="529">
        <f>D155*E155</f>
        <v>0</v>
      </c>
    </row>
    <row r="156" spans="1:9" s="48" customFormat="1" ht="14.25">
      <c r="A156" s="13"/>
      <c r="B156" s="49"/>
      <c r="C156" s="50"/>
      <c r="D156" s="53"/>
      <c r="E156" s="528"/>
      <c r="F156" s="528"/>
    </row>
    <row r="157" spans="1:9" s="48" customFormat="1" ht="25.5">
      <c r="A157" s="13" t="s">
        <v>231</v>
      </c>
      <c r="B157" s="14" t="s">
        <v>201</v>
      </c>
      <c r="C157" s="50"/>
      <c r="D157" s="53"/>
      <c r="E157" s="528"/>
      <c r="F157" s="528"/>
    </row>
    <row r="158" spans="1:9" s="48" customFormat="1" ht="14.25">
      <c r="A158" s="13"/>
      <c r="B158" s="14" t="s">
        <v>135</v>
      </c>
      <c r="C158" s="50"/>
      <c r="D158" s="53"/>
      <c r="E158" s="528"/>
      <c r="F158" s="528"/>
    </row>
    <row r="159" spans="1:9" s="48" customFormat="1" ht="14.25">
      <c r="A159" s="13"/>
      <c r="B159" s="14" t="s">
        <v>54</v>
      </c>
      <c r="C159" s="50"/>
      <c r="D159" s="53"/>
      <c r="E159" s="528"/>
      <c r="F159" s="528"/>
    </row>
    <row r="160" spans="1:9" s="48" customFormat="1" ht="14.25">
      <c r="A160" s="13"/>
      <c r="B160" s="14" t="s">
        <v>61</v>
      </c>
      <c r="C160" s="50"/>
      <c r="D160" s="53"/>
      <c r="E160" s="528"/>
      <c r="F160" s="528"/>
    </row>
    <row r="161" spans="1:7" s="48" customFormat="1" ht="14.25">
      <c r="A161" s="13"/>
      <c r="B161" s="14" t="s">
        <v>56</v>
      </c>
      <c r="C161" s="50"/>
      <c r="D161" s="53"/>
      <c r="E161" s="528"/>
      <c r="F161" s="528"/>
    </row>
    <row r="162" spans="1:7" s="48" customFormat="1" ht="14.25">
      <c r="A162" s="13"/>
      <c r="B162" s="49" t="s">
        <v>57</v>
      </c>
      <c r="C162" s="50" t="s">
        <v>58</v>
      </c>
      <c r="D162" s="53">
        <v>32</v>
      </c>
      <c r="E162" s="529">
        <v>0</v>
      </c>
      <c r="F162" s="529">
        <f>D162*E162</f>
        <v>0</v>
      </c>
    </row>
    <row r="163" spans="1:7" s="48" customFormat="1" ht="14.25">
      <c r="A163" s="13"/>
      <c r="B163" s="49"/>
      <c r="C163" s="50"/>
      <c r="D163" s="53"/>
      <c r="E163" s="528"/>
      <c r="F163" s="528"/>
    </row>
    <row r="164" spans="1:7" s="48" customFormat="1" ht="25.5">
      <c r="A164" s="13" t="s">
        <v>232</v>
      </c>
      <c r="B164" s="14" t="s">
        <v>200</v>
      </c>
      <c r="C164" s="50"/>
      <c r="D164" s="53"/>
      <c r="E164" s="528"/>
      <c r="F164" s="528"/>
    </row>
    <row r="165" spans="1:7" s="48" customFormat="1" ht="14.25">
      <c r="A165" s="13"/>
      <c r="B165" s="14" t="s">
        <v>180</v>
      </c>
      <c r="C165" s="50"/>
      <c r="D165" s="53"/>
      <c r="E165" s="528"/>
      <c r="F165" s="528"/>
    </row>
    <row r="166" spans="1:7" s="48" customFormat="1" ht="14.25">
      <c r="A166" s="13"/>
      <c r="B166" s="14" t="s">
        <v>63</v>
      </c>
      <c r="C166" s="50"/>
      <c r="D166" s="53"/>
      <c r="E166" s="528"/>
      <c r="F166" s="528"/>
    </row>
    <row r="167" spans="1:7" s="48" customFormat="1" ht="14.25">
      <c r="A167" s="13"/>
      <c r="B167" s="14" t="s">
        <v>181</v>
      </c>
      <c r="C167" s="50"/>
      <c r="D167" s="53"/>
      <c r="E167" s="528"/>
      <c r="F167" s="528"/>
    </row>
    <row r="168" spans="1:7" s="48" customFormat="1" ht="14.25">
      <c r="A168" s="13"/>
      <c r="B168" s="14" t="s">
        <v>65</v>
      </c>
      <c r="C168" s="50"/>
      <c r="D168" s="53"/>
      <c r="E168" s="528"/>
      <c r="F168" s="528"/>
    </row>
    <row r="169" spans="1:7" s="48" customFormat="1" ht="14.25">
      <c r="A169" s="13"/>
      <c r="B169" s="49" t="s">
        <v>57</v>
      </c>
      <c r="C169" s="50" t="s">
        <v>58</v>
      </c>
      <c r="D169" s="53">
        <v>7</v>
      </c>
      <c r="E169" s="529">
        <v>0</v>
      </c>
      <c r="F169" s="529">
        <f>D169*E169</f>
        <v>0</v>
      </c>
    </row>
    <row r="170" spans="1:7" s="48" customFormat="1" ht="14.25">
      <c r="A170" s="13"/>
      <c r="B170" s="49"/>
      <c r="C170" s="50"/>
      <c r="D170" s="53"/>
      <c r="E170" s="528"/>
      <c r="F170" s="528"/>
      <c r="G170" s="130"/>
    </row>
    <row r="171" spans="1:7" s="48" customFormat="1" ht="25.5">
      <c r="A171" s="13" t="s">
        <v>233</v>
      </c>
      <c r="B171" s="14" t="s">
        <v>168</v>
      </c>
      <c r="C171" s="50"/>
      <c r="D171" s="53"/>
      <c r="E171" s="528"/>
      <c r="F171" s="528"/>
    </row>
    <row r="172" spans="1:7" s="48" customFormat="1" ht="14.25">
      <c r="A172" s="13"/>
      <c r="B172" s="14" t="s">
        <v>62</v>
      </c>
      <c r="C172" s="50"/>
      <c r="D172" s="53"/>
      <c r="E172" s="528"/>
      <c r="F172" s="528"/>
    </row>
    <row r="173" spans="1:7" s="48" customFormat="1" ht="14.25">
      <c r="A173" s="13"/>
      <c r="B173" s="14" t="s">
        <v>63</v>
      </c>
      <c r="C173" s="50"/>
      <c r="D173" s="53"/>
      <c r="E173" s="528"/>
      <c r="F173" s="528"/>
    </row>
    <row r="174" spans="1:7" s="48" customFormat="1" ht="14.25">
      <c r="A174" s="13"/>
      <c r="B174" s="14" t="s">
        <v>64</v>
      </c>
      <c r="C174" s="50"/>
      <c r="D174" s="53"/>
      <c r="E174" s="528"/>
      <c r="F174" s="528"/>
    </row>
    <row r="175" spans="1:7" s="48" customFormat="1" ht="14.25">
      <c r="A175" s="13"/>
      <c r="B175" s="14" t="s">
        <v>68</v>
      </c>
      <c r="C175" s="50"/>
      <c r="D175" s="53"/>
      <c r="E175" s="528"/>
      <c r="F175" s="528"/>
    </row>
    <row r="176" spans="1:7" s="48" customFormat="1" ht="14.25">
      <c r="A176" s="13"/>
      <c r="B176" s="14" t="s">
        <v>112</v>
      </c>
      <c r="C176" s="50"/>
      <c r="D176" s="53"/>
      <c r="E176" s="528"/>
      <c r="F176" s="528"/>
    </row>
    <row r="177" spans="1:6" s="48" customFormat="1" ht="14.25">
      <c r="A177" s="13"/>
      <c r="B177" s="14" t="s">
        <v>70</v>
      </c>
      <c r="C177" s="50"/>
      <c r="D177" s="53"/>
      <c r="E177" s="528"/>
      <c r="F177" s="528"/>
    </row>
    <row r="178" spans="1:6" s="48" customFormat="1" ht="14.25">
      <c r="A178" s="13"/>
      <c r="B178" s="49" t="s">
        <v>57</v>
      </c>
      <c r="C178" s="50" t="s">
        <v>58</v>
      </c>
      <c r="D178" s="53">
        <v>2</v>
      </c>
      <c r="E178" s="529">
        <v>0</v>
      </c>
      <c r="F178" s="529">
        <f>D178*E178</f>
        <v>0</v>
      </c>
    </row>
    <row r="179" spans="1:6" s="48" customFormat="1" ht="14.25">
      <c r="A179" s="13"/>
      <c r="B179" s="49"/>
      <c r="C179" s="50"/>
      <c r="D179" s="53"/>
      <c r="E179" s="528"/>
      <c r="F179" s="528"/>
    </row>
    <row r="180" spans="1:6" s="48" customFormat="1" ht="25.5">
      <c r="A180" s="13" t="s">
        <v>66</v>
      </c>
      <c r="B180" s="14" t="s">
        <v>168</v>
      </c>
      <c r="C180" s="50"/>
      <c r="D180" s="53"/>
      <c r="E180" s="528"/>
      <c r="F180" s="528"/>
    </row>
    <row r="181" spans="1:6" s="48" customFormat="1" ht="14.25">
      <c r="A181" s="13"/>
      <c r="B181" s="14" t="s">
        <v>62</v>
      </c>
      <c r="C181" s="50"/>
      <c r="D181" s="53"/>
      <c r="E181" s="528"/>
      <c r="F181" s="528"/>
    </row>
    <row r="182" spans="1:6" s="48" customFormat="1" ht="14.25">
      <c r="A182" s="13"/>
      <c r="B182" s="14" t="s">
        <v>63</v>
      </c>
      <c r="C182" s="50"/>
      <c r="D182" s="53"/>
      <c r="E182" s="528"/>
      <c r="F182" s="528"/>
    </row>
    <row r="183" spans="1:6" s="48" customFormat="1" ht="14.25">
      <c r="A183" s="13"/>
      <c r="B183" s="14" t="s">
        <v>64</v>
      </c>
      <c r="C183" s="50"/>
      <c r="D183" s="53"/>
      <c r="E183" s="528"/>
      <c r="F183" s="528"/>
    </row>
    <row r="184" spans="1:6" s="48" customFormat="1" ht="14.25">
      <c r="A184" s="13"/>
      <c r="B184" s="14" t="s">
        <v>65</v>
      </c>
      <c r="C184" s="50"/>
      <c r="D184" s="53"/>
      <c r="E184" s="528"/>
      <c r="F184" s="528"/>
    </row>
    <row r="185" spans="1:6" s="48" customFormat="1" ht="14.25">
      <c r="A185" s="13"/>
      <c r="B185" s="49" t="s">
        <v>57</v>
      </c>
      <c r="C185" s="50" t="s">
        <v>58</v>
      </c>
      <c r="D185" s="53">
        <v>1</v>
      </c>
      <c r="E185" s="529">
        <v>0</v>
      </c>
      <c r="F185" s="529">
        <f>D185*E185</f>
        <v>0</v>
      </c>
    </row>
    <row r="186" spans="1:6" s="48" customFormat="1" ht="14.25">
      <c r="A186" s="13"/>
      <c r="B186" s="49"/>
      <c r="C186" s="50"/>
      <c r="D186" s="53"/>
      <c r="E186" s="528"/>
      <c r="F186" s="528"/>
    </row>
    <row r="187" spans="1:6" s="48" customFormat="1" ht="25.5">
      <c r="A187" s="13" t="s">
        <v>67</v>
      </c>
      <c r="B187" s="14" t="s">
        <v>168</v>
      </c>
      <c r="C187" s="50"/>
      <c r="D187" s="53"/>
      <c r="E187" s="528"/>
      <c r="F187" s="528"/>
    </row>
    <row r="188" spans="1:6" s="48" customFormat="1" ht="14.25">
      <c r="A188" s="13"/>
      <c r="B188" s="14" t="s">
        <v>182</v>
      </c>
      <c r="C188" s="50"/>
      <c r="D188" s="53"/>
      <c r="E188" s="528"/>
      <c r="F188" s="528"/>
    </row>
    <row r="189" spans="1:6" s="48" customFormat="1" ht="14.25">
      <c r="A189" s="13"/>
      <c r="B189" s="14" t="s">
        <v>183</v>
      </c>
      <c r="C189" s="50"/>
      <c r="D189" s="53"/>
      <c r="E189" s="528"/>
      <c r="F189" s="528"/>
    </row>
    <row r="190" spans="1:6" s="48" customFormat="1" ht="14.25">
      <c r="A190" s="13"/>
      <c r="B190" s="14" t="s">
        <v>184</v>
      </c>
      <c r="C190" s="50"/>
      <c r="D190" s="53"/>
      <c r="E190" s="528"/>
      <c r="F190" s="528"/>
    </row>
    <row r="191" spans="1:6" s="48" customFormat="1" ht="14.25">
      <c r="A191" s="13"/>
      <c r="B191" s="14" t="s">
        <v>186</v>
      </c>
      <c r="C191" s="50"/>
      <c r="D191" s="53"/>
      <c r="E191" s="528"/>
      <c r="F191" s="528"/>
    </row>
    <row r="192" spans="1:6" s="48" customFormat="1" ht="14.25">
      <c r="A192" s="13"/>
      <c r="B192" s="14" t="s">
        <v>185</v>
      </c>
      <c r="C192" s="50"/>
      <c r="D192" s="53"/>
      <c r="E192" s="528"/>
      <c r="F192" s="528"/>
    </row>
    <row r="193" spans="1:8" s="48" customFormat="1" ht="14.25">
      <c r="A193" s="13"/>
      <c r="B193" s="49" t="s">
        <v>57</v>
      </c>
      <c r="C193" s="50" t="s">
        <v>58</v>
      </c>
      <c r="D193" s="53">
        <v>6</v>
      </c>
      <c r="E193" s="529">
        <v>0</v>
      </c>
      <c r="F193" s="529">
        <f>D193*E193</f>
        <v>0</v>
      </c>
    </row>
    <row r="194" spans="1:8" s="48" customFormat="1" ht="14.25">
      <c r="A194" s="13"/>
      <c r="B194" s="49"/>
      <c r="C194" s="50"/>
      <c r="D194" s="53"/>
      <c r="E194" s="528"/>
      <c r="F194" s="528"/>
    </row>
    <row r="195" spans="1:8" s="132" customFormat="1" ht="48" customHeight="1">
      <c r="A195" s="131" t="s">
        <v>69</v>
      </c>
      <c r="B195" s="132" t="s">
        <v>136</v>
      </c>
      <c r="C195" s="133"/>
      <c r="D195" s="134"/>
      <c r="E195" s="546"/>
      <c r="F195" s="547"/>
    </row>
    <row r="196" spans="1:8" s="132" customFormat="1" ht="14.25" customHeight="1">
      <c r="A196" s="131"/>
      <c r="B196" s="132" t="s">
        <v>137</v>
      </c>
      <c r="C196" s="133"/>
      <c r="D196" s="134"/>
      <c r="E196" s="547"/>
      <c r="F196" s="547"/>
    </row>
    <row r="197" spans="1:8" s="132" customFormat="1" ht="14.25" customHeight="1">
      <c r="A197" s="131"/>
      <c r="B197" s="132" t="s">
        <v>234</v>
      </c>
      <c r="C197" s="133"/>
      <c r="D197" s="134"/>
      <c r="E197" s="547"/>
      <c r="F197" s="547"/>
    </row>
    <row r="198" spans="1:8" s="132" customFormat="1" ht="23.25" customHeight="1">
      <c r="A198" s="131"/>
      <c r="B198" s="132" t="s">
        <v>73</v>
      </c>
      <c r="C198" s="133" t="s">
        <v>58</v>
      </c>
      <c r="D198" s="134">
        <v>2</v>
      </c>
      <c r="E198" s="529">
        <v>0</v>
      </c>
      <c r="F198" s="529">
        <f>D198*E198</f>
        <v>0</v>
      </c>
    </row>
    <row r="199" spans="1:8" s="132" customFormat="1" ht="16.5" customHeight="1">
      <c r="A199" s="131"/>
      <c r="C199" s="133"/>
      <c r="D199" s="134"/>
      <c r="E199" s="547"/>
      <c r="F199" s="547"/>
    </row>
    <row r="200" spans="1:8" ht="38.25">
      <c r="A200" s="13" t="s">
        <v>235</v>
      </c>
      <c r="B200" s="37" t="s">
        <v>113</v>
      </c>
      <c r="C200" s="50" t="s">
        <v>58</v>
      </c>
      <c r="D200" s="44">
        <v>1</v>
      </c>
      <c r="E200" s="529">
        <v>0</v>
      </c>
      <c r="F200" s="529">
        <f>D200*E200</f>
        <v>0</v>
      </c>
    </row>
    <row r="201" spans="1:8" s="48" customFormat="1" ht="14.25">
      <c r="A201" s="13"/>
      <c r="B201" s="49"/>
      <c r="C201" s="50"/>
      <c r="D201" s="53"/>
      <c r="E201" s="528"/>
      <c r="F201" s="528"/>
      <c r="H201" s="77"/>
    </row>
    <row r="202" spans="1:8" ht="25.5">
      <c r="A202" s="13" t="s">
        <v>71</v>
      </c>
      <c r="B202" s="37" t="s">
        <v>169</v>
      </c>
      <c r="C202" s="34"/>
      <c r="D202" s="44"/>
      <c r="E202" s="525"/>
      <c r="F202" s="525"/>
    </row>
    <row r="203" spans="1:8">
      <c r="A203" s="13"/>
      <c r="B203" s="37" t="s">
        <v>187</v>
      </c>
      <c r="C203" s="34"/>
      <c r="D203" s="44"/>
      <c r="E203" s="525"/>
      <c r="F203" s="525"/>
    </row>
    <row r="204" spans="1:8">
      <c r="A204" s="13"/>
      <c r="B204" s="30" t="s">
        <v>54</v>
      </c>
      <c r="C204" s="34"/>
      <c r="D204" s="44"/>
      <c r="E204" s="525"/>
      <c r="F204" s="525"/>
    </row>
    <row r="205" spans="1:8">
      <c r="A205" s="13"/>
      <c r="B205" s="30" t="s">
        <v>72</v>
      </c>
      <c r="C205" s="34"/>
      <c r="D205" s="44"/>
      <c r="E205" s="525"/>
      <c r="F205" s="525"/>
    </row>
    <row r="206" spans="1:8">
      <c r="A206" s="13"/>
      <c r="B206" s="30" t="s">
        <v>198</v>
      </c>
      <c r="C206" s="34"/>
      <c r="D206" s="44"/>
      <c r="E206" s="525"/>
      <c r="F206" s="525"/>
      <c r="H206" s="83"/>
    </row>
    <row r="207" spans="1:8">
      <c r="A207" s="13"/>
      <c r="B207" s="30" t="s">
        <v>73</v>
      </c>
      <c r="C207" s="34" t="s">
        <v>58</v>
      </c>
      <c r="D207" s="44">
        <v>2</v>
      </c>
      <c r="E207" s="529">
        <v>0</v>
      </c>
      <c r="F207" s="529">
        <f>D207*E207</f>
        <v>0</v>
      </c>
    </row>
    <row r="208" spans="1:8">
      <c r="A208" s="13"/>
      <c r="B208" s="30"/>
      <c r="C208" s="34"/>
      <c r="D208" s="44"/>
      <c r="E208" s="525"/>
      <c r="F208" s="525"/>
    </row>
    <row r="209" spans="1:8" ht="25.5">
      <c r="A209" s="13" t="s">
        <v>236</v>
      </c>
      <c r="B209" s="37" t="s">
        <v>169</v>
      </c>
      <c r="C209" s="34"/>
      <c r="D209" s="44"/>
      <c r="E209" s="525"/>
      <c r="F209" s="525"/>
    </row>
    <row r="210" spans="1:8">
      <c r="A210" s="13"/>
      <c r="B210" s="37" t="s">
        <v>187</v>
      </c>
      <c r="C210" s="34"/>
      <c r="D210" s="44"/>
      <c r="E210" s="525"/>
      <c r="F210" s="525"/>
    </row>
    <row r="211" spans="1:8">
      <c r="A211" s="13"/>
      <c r="B211" s="30" t="s">
        <v>54</v>
      </c>
      <c r="C211" s="34"/>
      <c r="D211" s="44"/>
      <c r="E211" s="525"/>
      <c r="F211" s="525"/>
    </row>
    <row r="212" spans="1:8">
      <c r="A212" s="13"/>
      <c r="B212" s="30" t="s">
        <v>72</v>
      </c>
      <c r="C212" s="34"/>
      <c r="D212" s="44"/>
      <c r="E212" s="525"/>
      <c r="F212" s="525"/>
    </row>
    <row r="213" spans="1:8">
      <c r="A213" s="13"/>
      <c r="B213" s="30" t="s">
        <v>188</v>
      </c>
      <c r="C213" s="34"/>
      <c r="D213" s="44"/>
      <c r="E213" s="525"/>
      <c r="F213" s="525"/>
      <c r="H213" s="83"/>
    </row>
    <row r="214" spans="1:8">
      <c r="A214" s="13"/>
      <c r="B214" s="30" t="s">
        <v>73</v>
      </c>
      <c r="C214" s="34" t="s">
        <v>58</v>
      </c>
      <c r="D214" s="44">
        <v>2</v>
      </c>
      <c r="E214" s="529">
        <v>0</v>
      </c>
      <c r="F214" s="529">
        <f>D214*E214</f>
        <v>0</v>
      </c>
    </row>
    <row r="215" spans="1:8">
      <c r="A215" s="13"/>
      <c r="B215" s="30"/>
      <c r="C215" s="34"/>
      <c r="D215" s="44"/>
      <c r="E215" s="525"/>
      <c r="F215" s="525"/>
    </row>
    <row r="216" spans="1:8" ht="25.5">
      <c r="A216" s="13" t="s">
        <v>237</v>
      </c>
      <c r="B216" s="37" t="s">
        <v>169</v>
      </c>
      <c r="C216" s="34"/>
      <c r="D216" s="44"/>
      <c r="E216" s="525"/>
      <c r="F216" s="525"/>
    </row>
    <row r="217" spans="1:8">
      <c r="A217" s="13"/>
      <c r="B217" s="37" t="s">
        <v>187</v>
      </c>
      <c r="C217" s="34"/>
      <c r="D217" s="44"/>
      <c r="E217" s="525"/>
      <c r="F217" s="525"/>
    </row>
    <row r="218" spans="1:8">
      <c r="A218" s="13"/>
      <c r="B218" s="30" t="s">
        <v>54</v>
      </c>
      <c r="C218" s="34"/>
      <c r="D218" s="44"/>
      <c r="E218" s="525"/>
      <c r="F218" s="525"/>
    </row>
    <row r="219" spans="1:8">
      <c r="A219" s="13"/>
      <c r="B219" s="30" t="s">
        <v>72</v>
      </c>
      <c r="C219" s="34"/>
      <c r="D219" s="44"/>
      <c r="E219" s="525"/>
      <c r="F219" s="525"/>
    </row>
    <row r="220" spans="1:8">
      <c r="A220" s="13"/>
      <c r="B220" s="30" t="s">
        <v>189</v>
      </c>
      <c r="C220" s="34"/>
      <c r="D220" s="44"/>
      <c r="E220" s="525"/>
      <c r="F220" s="525"/>
      <c r="H220" s="83"/>
    </row>
    <row r="221" spans="1:8">
      <c r="A221" s="13"/>
      <c r="B221" s="30" t="s">
        <v>73</v>
      </c>
      <c r="C221" s="34" t="s">
        <v>58</v>
      </c>
      <c r="D221" s="44">
        <v>3</v>
      </c>
      <c r="E221" s="529">
        <v>0</v>
      </c>
      <c r="F221" s="529">
        <f>D221*E221</f>
        <v>0</v>
      </c>
    </row>
    <row r="222" spans="1:8">
      <c r="A222" s="13"/>
      <c r="B222" s="30"/>
      <c r="C222" s="34"/>
      <c r="D222" s="44"/>
      <c r="E222" s="525"/>
      <c r="F222" s="525"/>
    </row>
    <row r="223" spans="1:8" ht="25.5">
      <c r="A223" s="13" t="s">
        <v>238</v>
      </c>
      <c r="B223" s="37" t="s">
        <v>169</v>
      </c>
      <c r="C223" s="34"/>
      <c r="D223" s="44"/>
      <c r="E223" s="525"/>
      <c r="F223" s="525"/>
    </row>
    <row r="224" spans="1:8">
      <c r="A224" s="13"/>
      <c r="B224" s="37" t="s">
        <v>187</v>
      </c>
      <c r="C224" s="34"/>
      <c r="D224" s="44"/>
      <c r="E224" s="525"/>
      <c r="F224" s="525"/>
    </row>
    <row r="225" spans="1:8">
      <c r="A225" s="13"/>
      <c r="B225" s="30" t="s">
        <v>54</v>
      </c>
      <c r="C225" s="34"/>
      <c r="D225" s="44"/>
      <c r="E225" s="525"/>
      <c r="F225" s="525"/>
    </row>
    <row r="226" spans="1:8">
      <c r="A226" s="13"/>
      <c r="B226" s="30" t="s">
        <v>72</v>
      </c>
      <c r="C226" s="34"/>
      <c r="D226" s="44"/>
      <c r="E226" s="525"/>
      <c r="F226" s="525"/>
    </row>
    <row r="227" spans="1:8">
      <c r="A227" s="13"/>
      <c r="B227" s="30" t="s">
        <v>196</v>
      </c>
      <c r="C227" s="34"/>
      <c r="D227" s="44"/>
      <c r="E227" s="525"/>
      <c r="F227" s="525"/>
      <c r="H227" s="83"/>
    </row>
    <row r="228" spans="1:8">
      <c r="A228" s="13"/>
      <c r="B228" s="30" t="s">
        <v>197</v>
      </c>
      <c r="C228" s="34"/>
      <c r="D228" s="44"/>
      <c r="E228" s="525"/>
      <c r="F228" s="525"/>
      <c r="H228" s="83"/>
    </row>
    <row r="229" spans="1:8">
      <c r="A229" s="13"/>
      <c r="B229" s="30" t="s">
        <v>73</v>
      </c>
      <c r="C229" s="34" t="s">
        <v>58</v>
      </c>
      <c r="D229" s="44">
        <v>2</v>
      </c>
      <c r="E229" s="529">
        <v>0</v>
      </c>
      <c r="F229" s="529">
        <f>D229*E229</f>
        <v>0</v>
      </c>
    </row>
    <row r="230" spans="1:8">
      <c r="A230" s="13"/>
      <c r="B230" s="30"/>
      <c r="C230" s="34"/>
      <c r="D230" s="44"/>
      <c r="E230" s="525"/>
      <c r="F230" s="525"/>
    </row>
    <row r="231" spans="1:8" ht="25.5">
      <c r="A231" s="13" t="s">
        <v>239</v>
      </c>
      <c r="B231" s="37" t="s">
        <v>169</v>
      </c>
      <c r="C231" s="34"/>
      <c r="D231" s="44"/>
      <c r="E231" s="525"/>
      <c r="F231" s="525"/>
    </row>
    <row r="232" spans="1:8">
      <c r="A232" s="13"/>
      <c r="B232" s="37" t="s">
        <v>193</v>
      </c>
      <c r="C232" s="34"/>
      <c r="D232" s="44"/>
      <c r="E232" s="525"/>
      <c r="F232" s="525"/>
    </row>
    <row r="233" spans="1:8">
      <c r="A233" s="13"/>
      <c r="B233" s="30" t="s">
        <v>190</v>
      </c>
      <c r="C233" s="34"/>
      <c r="D233" s="44"/>
      <c r="E233" s="525"/>
      <c r="F233" s="525"/>
    </row>
    <row r="234" spans="1:8">
      <c r="A234" s="13"/>
      <c r="B234" s="30" t="s">
        <v>191</v>
      </c>
      <c r="C234" s="34"/>
      <c r="D234" s="44"/>
      <c r="E234" s="525"/>
      <c r="F234" s="525"/>
    </row>
    <row r="235" spans="1:8">
      <c r="A235" s="13"/>
      <c r="B235" s="30" t="s">
        <v>192</v>
      </c>
      <c r="C235" s="34"/>
      <c r="D235" s="44"/>
      <c r="E235" s="525"/>
      <c r="F235" s="525"/>
      <c r="H235" s="83"/>
    </row>
    <row r="236" spans="1:8">
      <c r="A236" s="13"/>
      <c r="B236" s="30" t="s">
        <v>73</v>
      </c>
      <c r="C236" s="34" t="s">
        <v>58</v>
      </c>
      <c r="D236" s="44">
        <v>1</v>
      </c>
      <c r="E236" s="529">
        <v>0</v>
      </c>
      <c r="F236" s="529">
        <f>D236*E236</f>
        <v>0</v>
      </c>
    </row>
    <row r="237" spans="1:8">
      <c r="A237" s="13"/>
      <c r="B237" s="30"/>
      <c r="C237" s="34"/>
      <c r="D237" s="44"/>
      <c r="E237" s="525"/>
      <c r="F237" s="525"/>
    </row>
    <row r="238" spans="1:8" ht="25.5">
      <c r="A238" s="13" t="s">
        <v>240</v>
      </c>
      <c r="B238" s="37" t="s">
        <v>169</v>
      </c>
      <c r="C238" s="34"/>
      <c r="D238" s="44"/>
      <c r="E238" s="525"/>
      <c r="F238" s="525"/>
    </row>
    <row r="239" spans="1:8">
      <c r="A239" s="13"/>
      <c r="B239" s="37" t="s">
        <v>187</v>
      </c>
      <c r="C239" s="34"/>
      <c r="D239" s="44"/>
      <c r="E239" s="525"/>
      <c r="F239" s="525"/>
    </row>
    <row r="240" spans="1:8">
      <c r="A240" s="13"/>
      <c r="B240" s="30" t="s">
        <v>54</v>
      </c>
      <c r="C240" s="34"/>
      <c r="D240" s="44"/>
      <c r="E240" s="525"/>
      <c r="F240" s="525"/>
    </row>
    <row r="241" spans="1:8">
      <c r="A241" s="13"/>
      <c r="B241" s="30" t="s">
        <v>72</v>
      </c>
      <c r="C241" s="34"/>
      <c r="D241" s="44"/>
      <c r="E241" s="525"/>
      <c r="F241" s="525"/>
    </row>
    <row r="242" spans="1:8">
      <c r="A242" s="13"/>
      <c r="B242" s="30" t="s">
        <v>195</v>
      </c>
      <c r="C242" s="34"/>
      <c r="D242" s="44"/>
      <c r="E242" s="525"/>
      <c r="F242" s="525"/>
      <c r="H242" s="83"/>
    </row>
    <row r="243" spans="1:8">
      <c r="A243" s="13"/>
      <c r="B243" s="30" t="s">
        <v>73</v>
      </c>
      <c r="C243" s="34" t="s">
        <v>58</v>
      </c>
      <c r="D243" s="44">
        <v>1</v>
      </c>
      <c r="E243" s="529">
        <v>0</v>
      </c>
      <c r="F243" s="529">
        <f>D243*E243</f>
        <v>0</v>
      </c>
    </row>
    <row r="244" spans="1:8">
      <c r="A244" s="13"/>
      <c r="B244" s="30"/>
      <c r="C244" s="34"/>
      <c r="D244" s="44"/>
      <c r="E244" s="525"/>
      <c r="F244" s="525"/>
    </row>
    <row r="245" spans="1:8" ht="25.5">
      <c r="A245" s="13" t="s">
        <v>241</v>
      </c>
      <c r="B245" s="37" t="s">
        <v>169</v>
      </c>
      <c r="C245" s="34"/>
      <c r="D245" s="44"/>
      <c r="E245" s="525"/>
      <c r="F245" s="525"/>
    </row>
    <row r="246" spans="1:8">
      <c r="A246" s="13"/>
      <c r="B246" s="37" t="s">
        <v>187</v>
      </c>
      <c r="C246" s="34"/>
      <c r="D246" s="44"/>
      <c r="E246" s="525"/>
      <c r="F246" s="525"/>
    </row>
    <row r="247" spans="1:8">
      <c r="A247" s="13"/>
      <c r="B247" s="30" t="s">
        <v>54</v>
      </c>
      <c r="C247" s="34"/>
      <c r="D247" s="44"/>
      <c r="E247" s="525"/>
      <c r="F247" s="525"/>
    </row>
    <row r="248" spans="1:8">
      <c r="A248" s="13"/>
      <c r="B248" s="30" t="s">
        <v>72</v>
      </c>
      <c r="C248" s="34"/>
      <c r="D248" s="44"/>
      <c r="E248" s="525"/>
      <c r="F248" s="525"/>
    </row>
    <row r="249" spans="1:8">
      <c r="A249" s="13"/>
      <c r="B249" s="30" t="s">
        <v>194</v>
      </c>
      <c r="C249" s="34"/>
      <c r="D249" s="44"/>
      <c r="E249" s="525"/>
      <c r="F249" s="525"/>
      <c r="H249" s="83"/>
    </row>
    <row r="250" spans="1:8">
      <c r="A250" s="13"/>
      <c r="B250" s="30" t="s">
        <v>73</v>
      </c>
      <c r="C250" s="34" t="s">
        <v>58</v>
      </c>
      <c r="D250" s="44">
        <v>2</v>
      </c>
      <c r="E250" s="529">
        <v>0</v>
      </c>
      <c r="F250" s="529">
        <f>D250*E250</f>
        <v>0</v>
      </c>
    </row>
    <row r="251" spans="1:8">
      <c r="A251" s="13"/>
      <c r="B251" s="30"/>
      <c r="C251" s="34"/>
      <c r="D251" s="44"/>
      <c r="E251" s="525"/>
      <c r="F251" s="525"/>
    </row>
    <row r="252" spans="1:8">
      <c r="A252" s="13"/>
      <c r="B252" s="30"/>
      <c r="C252" s="34"/>
      <c r="D252" s="44"/>
      <c r="E252" s="525"/>
      <c r="F252" s="525"/>
    </row>
    <row r="253" spans="1:8" ht="25.5">
      <c r="A253" s="13" t="s">
        <v>104</v>
      </c>
      <c r="B253" s="37" t="s">
        <v>199</v>
      </c>
      <c r="C253" s="34"/>
      <c r="D253" s="44"/>
      <c r="E253" s="525"/>
      <c r="F253" s="525"/>
    </row>
    <row r="254" spans="1:8">
      <c r="A254" s="13"/>
      <c r="B254" s="30" t="s">
        <v>202</v>
      </c>
      <c r="C254" s="34"/>
      <c r="D254" s="44"/>
      <c r="E254" s="525"/>
      <c r="F254" s="525"/>
    </row>
    <row r="255" spans="1:8">
      <c r="A255" s="13"/>
      <c r="B255" s="30" t="s">
        <v>54</v>
      </c>
      <c r="C255" s="34"/>
      <c r="D255" s="44"/>
      <c r="E255" s="525"/>
      <c r="F255" s="525"/>
    </row>
    <row r="256" spans="1:8">
      <c r="A256" s="13"/>
      <c r="B256" s="30" t="s">
        <v>72</v>
      </c>
      <c r="C256" s="34"/>
      <c r="D256" s="44"/>
      <c r="E256" s="525"/>
      <c r="F256" s="525"/>
    </row>
    <row r="257" spans="1:37">
      <c r="A257" s="13"/>
      <c r="B257" s="30" t="s">
        <v>204</v>
      </c>
      <c r="C257" s="34"/>
      <c r="D257" s="44"/>
      <c r="E257" s="525"/>
      <c r="F257" s="525"/>
      <c r="H257" s="83"/>
    </row>
    <row r="258" spans="1:37">
      <c r="A258" s="13"/>
      <c r="B258" s="30" t="s">
        <v>73</v>
      </c>
      <c r="C258" s="34" t="s">
        <v>58</v>
      </c>
      <c r="D258" s="44">
        <v>3</v>
      </c>
      <c r="E258" s="529">
        <v>0</v>
      </c>
      <c r="F258" s="529">
        <f>D258*E258</f>
        <v>0</v>
      </c>
    </row>
    <row r="259" spans="1:37">
      <c r="A259" s="13"/>
      <c r="B259" s="30"/>
      <c r="C259" s="34"/>
      <c r="D259" s="44"/>
      <c r="E259" s="525"/>
      <c r="F259" s="525"/>
    </row>
    <row r="260" spans="1:37" ht="25.5">
      <c r="A260" s="13" t="s">
        <v>205</v>
      </c>
      <c r="B260" s="37" t="s">
        <v>199</v>
      </c>
      <c r="C260" s="34"/>
      <c r="D260" s="44"/>
      <c r="E260" s="525"/>
      <c r="F260" s="525"/>
    </row>
    <row r="261" spans="1:37">
      <c r="A261" s="13"/>
      <c r="B261" s="30" t="s">
        <v>202</v>
      </c>
      <c r="C261" s="34"/>
      <c r="D261" s="44"/>
      <c r="E261" s="525"/>
      <c r="F261" s="525"/>
    </row>
    <row r="262" spans="1:37">
      <c r="A262" s="13"/>
      <c r="B262" s="30" t="s">
        <v>54</v>
      </c>
      <c r="C262" s="34"/>
      <c r="D262" s="44"/>
      <c r="E262" s="525"/>
      <c r="F262" s="525"/>
    </row>
    <row r="263" spans="1:37">
      <c r="A263" s="13"/>
      <c r="B263" s="30" t="s">
        <v>72</v>
      </c>
      <c r="C263" s="34"/>
      <c r="D263" s="44"/>
      <c r="E263" s="525"/>
      <c r="F263" s="525"/>
    </row>
    <row r="264" spans="1:37">
      <c r="A264" s="13"/>
      <c r="B264" s="30" t="s">
        <v>203</v>
      </c>
      <c r="C264" s="34"/>
      <c r="D264" s="44"/>
      <c r="E264" s="525"/>
      <c r="F264" s="525"/>
      <c r="H264" s="83"/>
    </row>
    <row r="265" spans="1:37">
      <c r="A265" s="13"/>
      <c r="B265" s="30" t="s">
        <v>73</v>
      </c>
      <c r="C265" s="34" t="s">
        <v>58</v>
      </c>
      <c r="D265" s="44">
        <v>4</v>
      </c>
      <c r="E265" s="529">
        <v>0</v>
      </c>
      <c r="F265" s="529">
        <f>D265*E265</f>
        <v>0</v>
      </c>
    </row>
    <row r="266" spans="1:37">
      <c r="A266" s="13"/>
      <c r="B266" s="30"/>
      <c r="C266" s="34"/>
      <c r="D266" s="44"/>
      <c r="E266" s="525"/>
      <c r="F266" s="525"/>
    </row>
    <row r="267" spans="1:37" s="32" customFormat="1">
      <c r="A267" s="84"/>
      <c r="B267" s="60" t="s">
        <v>105</v>
      </c>
      <c r="C267" s="73"/>
      <c r="D267" s="74"/>
      <c r="E267" s="548"/>
      <c r="F267" s="542">
        <f>SUM(F143:F266)</f>
        <v>0</v>
      </c>
    </row>
    <row r="268" spans="1:37" s="32" customFormat="1">
      <c r="A268" s="13"/>
      <c r="B268" s="28"/>
      <c r="C268" s="50"/>
      <c r="D268" s="53"/>
      <c r="E268" s="528"/>
      <c r="F268" s="549"/>
    </row>
    <row r="269" spans="1:37" customFormat="1">
      <c r="A269" s="176">
        <v>7</v>
      </c>
      <c r="B269" s="177" t="s">
        <v>176</v>
      </c>
      <c r="C269" s="178"/>
      <c r="D269" s="179"/>
      <c r="E269" s="550"/>
      <c r="F269" s="551"/>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row>
    <row r="270" spans="1:37" customFormat="1">
      <c r="A270" s="176"/>
      <c r="B270" s="177"/>
      <c r="C270" s="178"/>
      <c r="D270" s="179"/>
      <c r="E270" s="550"/>
      <c r="F270" s="551"/>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row>
    <row r="271" spans="1:37" customFormat="1" ht="86.25" customHeight="1">
      <c r="A271" s="180" t="s">
        <v>244</v>
      </c>
      <c r="B271" s="182" t="s">
        <v>242</v>
      </c>
      <c r="C271" s="178" t="s">
        <v>12</v>
      </c>
      <c r="D271" s="179">
        <v>30</v>
      </c>
      <c r="E271" s="529">
        <v>0</v>
      </c>
      <c r="F271" s="529">
        <f>D271*E271</f>
        <v>0</v>
      </c>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row>
    <row r="272" spans="1:37" customFormat="1" ht="8.25" customHeight="1">
      <c r="A272" s="176"/>
      <c r="B272" s="177"/>
      <c r="C272" s="178"/>
      <c r="D272" s="179"/>
      <c r="E272" s="550"/>
      <c r="F272" s="551"/>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row>
    <row r="273" spans="1:37" customFormat="1" ht="54.75" customHeight="1">
      <c r="A273" s="180" t="s">
        <v>245</v>
      </c>
      <c r="B273" s="183" t="s">
        <v>252</v>
      </c>
      <c r="C273" s="178" t="s">
        <v>12</v>
      </c>
      <c r="D273" s="179">
        <v>65</v>
      </c>
      <c r="E273" s="529">
        <v>0</v>
      </c>
      <c r="F273" s="529">
        <f>D273*E273</f>
        <v>0</v>
      </c>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row>
    <row r="274" spans="1:37" customFormat="1">
      <c r="A274" s="180"/>
      <c r="B274" s="181"/>
      <c r="C274" s="178"/>
      <c r="D274" s="179"/>
      <c r="E274" s="550"/>
      <c r="F274" s="551"/>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row>
    <row r="275" spans="1:37" customFormat="1" ht="35.25" customHeight="1">
      <c r="A275" s="180">
        <v>7.3</v>
      </c>
      <c r="B275" s="181" t="s">
        <v>177</v>
      </c>
      <c r="C275" s="178" t="s">
        <v>21</v>
      </c>
      <c r="D275" s="179">
        <v>1</v>
      </c>
      <c r="E275" s="529">
        <v>0</v>
      </c>
      <c r="F275" s="529">
        <f>D275*E275</f>
        <v>0</v>
      </c>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row>
    <row r="276" spans="1:37" customFormat="1">
      <c r="A276" s="180"/>
      <c r="B276" s="181"/>
      <c r="C276" s="178"/>
      <c r="D276" s="179"/>
      <c r="E276" s="550"/>
      <c r="F276" s="552"/>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row>
    <row r="277" spans="1:37" customFormat="1" ht="25.5">
      <c r="A277" s="180">
        <v>7.4</v>
      </c>
      <c r="B277" s="181" t="s">
        <v>208</v>
      </c>
      <c r="C277" s="178"/>
      <c r="D277" s="179"/>
      <c r="E277" s="550"/>
      <c r="F277" s="552"/>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row>
    <row r="278" spans="1:37" customFormat="1" ht="15">
      <c r="A278" s="184"/>
      <c r="B278" s="181" t="s">
        <v>206</v>
      </c>
      <c r="C278" s="178" t="s">
        <v>18</v>
      </c>
      <c r="D278" s="179">
        <v>20</v>
      </c>
      <c r="E278" s="529">
        <v>0</v>
      </c>
      <c r="F278" s="529">
        <f>D278*E278</f>
        <v>0</v>
      </c>
      <c r="G278" s="18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row>
    <row r="279" spans="1:37" customFormat="1">
      <c r="A279" s="184"/>
      <c r="B279" s="181" t="s">
        <v>253</v>
      </c>
      <c r="C279" s="178" t="s">
        <v>18</v>
      </c>
      <c r="D279" s="179">
        <v>40</v>
      </c>
      <c r="E279" s="529">
        <v>0</v>
      </c>
      <c r="F279" s="529">
        <f>D279*E279</f>
        <v>0</v>
      </c>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row>
    <row r="280" spans="1:37" customFormat="1">
      <c r="A280" s="184"/>
      <c r="B280" s="181"/>
      <c r="C280" s="178"/>
      <c r="D280" s="179"/>
      <c r="E280" s="553"/>
      <c r="F280" s="552"/>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row>
    <row r="281" spans="1:37" customFormat="1" ht="38.25">
      <c r="A281" s="180">
        <v>7.5</v>
      </c>
      <c r="B281" s="181" t="s">
        <v>209</v>
      </c>
      <c r="C281" s="178"/>
      <c r="D281" s="179"/>
      <c r="E281" s="550"/>
      <c r="F281" s="552"/>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row>
    <row r="282" spans="1:37" customFormat="1">
      <c r="A282" s="184"/>
      <c r="B282" s="181" t="s">
        <v>178</v>
      </c>
      <c r="C282" s="178" t="s">
        <v>18</v>
      </c>
      <c r="D282" s="179">
        <v>15</v>
      </c>
      <c r="E282" s="529">
        <v>0</v>
      </c>
      <c r="F282" s="529">
        <f t="shared" ref="F282:F284" si="6">D282*E282</f>
        <v>0</v>
      </c>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row>
    <row r="283" spans="1:37" customFormat="1">
      <c r="A283" s="184"/>
      <c r="B283" s="181" t="s">
        <v>179</v>
      </c>
      <c r="C283" s="178" t="s">
        <v>18</v>
      </c>
      <c r="D283" s="179">
        <v>5</v>
      </c>
      <c r="E283" s="529">
        <v>0</v>
      </c>
      <c r="F283" s="529">
        <f t="shared" si="6"/>
        <v>0</v>
      </c>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row>
    <row r="284" spans="1:37" customFormat="1">
      <c r="B284" s="181" t="s">
        <v>210</v>
      </c>
      <c r="C284" s="178" t="s">
        <v>18</v>
      </c>
      <c r="D284" s="179">
        <v>1</v>
      </c>
      <c r="E284" s="529">
        <v>0</v>
      </c>
      <c r="F284" s="529">
        <f t="shared" si="6"/>
        <v>0</v>
      </c>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row>
    <row r="285" spans="1:37" customFormat="1">
      <c r="B285" s="181"/>
      <c r="C285" s="178"/>
      <c r="D285" s="179"/>
      <c r="E285" s="550"/>
      <c r="F285" s="552"/>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row>
    <row r="286" spans="1:37" customFormat="1" ht="28.5" customHeight="1">
      <c r="A286" s="180">
        <v>7.6</v>
      </c>
      <c r="B286" s="182" t="s">
        <v>211</v>
      </c>
      <c r="C286" s="178" t="s">
        <v>18</v>
      </c>
      <c r="D286" s="179">
        <v>1</v>
      </c>
      <c r="E286" s="529">
        <v>0</v>
      </c>
      <c r="F286" s="529">
        <f>D286*E286</f>
        <v>0</v>
      </c>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row>
    <row r="287" spans="1:37" customFormat="1" ht="7.5" customHeight="1">
      <c r="B287" s="181"/>
      <c r="C287" s="178"/>
      <c r="D287" s="179"/>
      <c r="E287" s="550"/>
      <c r="F287" s="552"/>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row>
    <row r="288" spans="1:37" s="32" customFormat="1">
      <c r="A288" s="84"/>
      <c r="B288" s="60" t="s">
        <v>207</v>
      </c>
      <c r="C288" s="73"/>
      <c r="D288" s="74"/>
      <c r="E288" s="548"/>
      <c r="F288" s="542">
        <f>SUM(F271:F287)</f>
        <v>0</v>
      </c>
    </row>
    <row r="289" spans="1:37" s="85" customFormat="1">
      <c r="A289" s="13"/>
      <c r="B289" s="28"/>
      <c r="C289" s="50"/>
      <c r="D289" s="53"/>
      <c r="E289" s="528"/>
      <c r="F289" s="554"/>
    </row>
    <row r="290" spans="1:37" s="32" customFormat="1">
      <c r="A290" s="40" t="s">
        <v>214</v>
      </c>
      <c r="B290" s="22" t="s">
        <v>74</v>
      </c>
      <c r="C290" s="50"/>
      <c r="D290" s="53"/>
      <c r="E290" s="528"/>
      <c r="F290" s="555"/>
    </row>
    <row r="291" spans="1:37" s="32" customFormat="1" ht="18" customHeight="1">
      <c r="A291" s="40"/>
      <c r="B291" s="22"/>
      <c r="C291" s="50"/>
      <c r="D291" s="53"/>
      <c r="E291" s="528"/>
      <c r="F291" s="555"/>
    </row>
    <row r="292" spans="1:37" s="32" customFormat="1" ht="71.099999999999994" customHeight="1">
      <c r="A292" s="13" t="s">
        <v>246</v>
      </c>
      <c r="B292" s="86" t="s">
        <v>212</v>
      </c>
      <c r="C292" s="87" t="s">
        <v>12</v>
      </c>
      <c r="D292" s="88">
        <v>100</v>
      </c>
      <c r="E292" s="563">
        <v>0</v>
      </c>
      <c r="F292" s="563">
        <f>D292*E292</f>
        <v>0</v>
      </c>
    </row>
    <row r="293" spans="1:37" s="90" customFormat="1">
      <c r="A293" s="84"/>
      <c r="B293" s="89" t="s">
        <v>107</v>
      </c>
      <c r="C293" s="50"/>
      <c r="D293" s="53"/>
      <c r="E293" s="528"/>
      <c r="F293" s="549">
        <f>SUM(F292)</f>
        <v>0</v>
      </c>
    </row>
    <row r="294" spans="1:37" s="48" customFormat="1" ht="14.25">
      <c r="A294" s="91"/>
      <c r="B294" s="18"/>
      <c r="C294" s="76"/>
      <c r="D294" s="92"/>
      <c r="E294" s="556"/>
      <c r="F294" s="528"/>
    </row>
    <row r="295" spans="1:37" s="94" customFormat="1" ht="16.5">
      <c r="A295" s="93">
        <v>9</v>
      </c>
      <c r="B295" s="78" t="s">
        <v>75</v>
      </c>
      <c r="C295" s="99"/>
      <c r="D295" s="100"/>
      <c r="E295" s="557"/>
      <c r="F295" s="557"/>
      <c r="G295" s="52"/>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row>
    <row r="296" spans="1:37" s="94" customFormat="1" ht="12" customHeight="1">
      <c r="A296" s="42"/>
      <c r="B296" s="78"/>
      <c r="C296" s="99"/>
      <c r="D296" s="100"/>
      <c r="E296" s="557"/>
      <c r="F296" s="557"/>
      <c r="G296" s="52"/>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row>
    <row r="297" spans="1:37" s="94" customFormat="1" ht="70.5" customHeight="1">
      <c r="A297" s="13" t="s">
        <v>106</v>
      </c>
      <c r="B297" s="80" t="s">
        <v>170</v>
      </c>
      <c r="C297" s="38"/>
      <c r="D297" s="39"/>
      <c r="E297" s="538"/>
      <c r="F297" s="558"/>
      <c r="G297" s="52"/>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row>
    <row r="298" spans="1:37" s="94" customFormat="1" ht="16.5">
      <c r="A298" s="42"/>
      <c r="B298" s="79" t="s">
        <v>76</v>
      </c>
      <c r="C298" s="38"/>
      <c r="D298" s="39"/>
      <c r="E298" s="538"/>
      <c r="F298" s="558"/>
      <c r="G298" s="52"/>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row>
    <row r="299" spans="1:37" s="94" customFormat="1" ht="16.5">
      <c r="A299" s="42"/>
      <c r="B299" s="79" t="s">
        <v>171</v>
      </c>
      <c r="C299" s="38"/>
      <c r="D299" s="39"/>
      <c r="E299" s="538"/>
      <c r="F299" s="558"/>
      <c r="G299" s="52"/>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row>
    <row r="300" spans="1:37" s="94" customFormat="1" ht="16.5">
      <c r="A300" s="42"/>
      <c r="B300" s="79" t="s">
        <v>172</v>
      </c>
      <c r="C300" s="38"/>
      <c r="D300" s="39"/>
      <c r="E300" s="538"/>
      <c r="F300" s="558"/>
      <c r="G300" s="52"/>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row>
    <row r="301" spans="1:37" s="94" customFormat="1" ht="25.5">
      <c r="A301" s="42"/>
      <c r="B301" s="101" t="s">
        <v>77</v>
      </c>
      <c r="C301" s="38"/>
      <c r="D301" s="39"/>
      <c r="E301" s="538"/>
      <c r="F301" s="558"/>
      <c r="G301" s="52"/>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row>
    <row r="302" spans="1:37" s="94" customFormat="1" ht="33" customHeight="1">
      <c r="A302" s="42"/>
      <c r="B302" s="102" t="s">
        <v>173</v>
      </c>
      <c r="C302" s="38"/>
      <c r="D302" s="39"/>
      <c r="E302" s="538"/>
      <c r="F302" s="558"/>
      <c r="G302" s="52"/>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row>
    <row r="303" spans="1:37" s="94" customFormat="1" ht="32.25" customHeight="1">
      <c r="A303" s="42"/>
      <c r="B303" s="102" t="s">
        <v>78</v>
      </c>
      <c r="C303" s="38"/>
      <c r="D303" s="39"/>
      <c r="E303" s="538"/>
      <c r="F303" s="558"/>
      <c r="G303" s="52"/>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row>
    <row r="304" spans="1:37" s="94" customFormat="1" ht="43.5" customHeight="1">
      <c r="A304" s="42"/>
      <c r="B304" s="102" t="s">
        <v>79</v>
      </c>
      <c r="C304" s="38"/>
      <c r="D304" s="39"/>
      <c r="E304" s="538"/>
      <c r="F304" s="558"/>
      <c r="G304" s="52"/>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row>
    <row r="305" spans="1:37" s="94" customFormat="1" ht="21" customHeight="1">
      <c r="A305" s="42"/>
      <c r="B305" s="102" t="s">
        <v>174</v>
      </c>
      <c r="C305" s="38"/>
      <c r="D305" s="39"/>
      <c r="E305" s="538"/>
      <c r="F305" s="558"/>
      <c r="G305" s="52"/>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row>
    <row r="306" spans="1:37" s="94" customFormat="1" ht="25.5">
      <c r="A306" s="42"/>
      <c r="B306" s="102" t="s">
        <v>80</v>
      </c>
      <c r="C306" s="38"/>
      <c r="D306" s="39"/>
      <c r="E306" s="538"/>
      <c r="F306" s="558"/>
      <c r="G306" s="52"/>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5"/>
      <c r="AI306" s="5"/>
      <c r="AJ306" s="5"/>
      <c r="AK306" s="5"/>
    </row>
    <row r="307" spans="1:37" s="94" customFormat="1" ht="16.5">
      <c r="A307" s="42"/>
      <c r="B307" s="103"/>
      <c r="C307" s="38"/>
      <c r="D307" s="39"/>
      <c r="E307" s="538"/>
      <c r="F307" s="558"/>
      <c r="G307" s="52"/>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c r="AH307" s="5"/>
      <c r="AI307" s="5"/>
      <c r="AJ307" s="5"/>
      <c r="AK307" s="5"/>
    </row>
    <row r="308" spans="1:37" ht="42.75" customHeight="1">
      <c r="A308" s="42"/>
      <c r="B308" s="101" t="s">
        <v>81</v>
      </c>
      <c r="C308" s="38"/>
      <c r="D308" s="39"/>
      <c r="E308" s="538"/>
      <c r="F308" s="558"/>
      <c r="G308" s="52"/>
    </row>
    <row r="309" spans="1:37" ht="36" customHeight="1">
      <c r="A309" s="42"/>
      <c r="B309" s="102" t="s">
        <v>175</v>
      </c>
      <c r="C309" s="38"/>
      <c r="D309" s="39"/>
      <c r="E309" s="538"/>
      <c r="F309" s="558"/>
      <c r="G309" s="52"/>
    </row>
    <row r="310" spans="1:37" ht="72.75" customHeight="1">
      <c r="A310" s="42"/>
      <c r="B310" s="101" t="s">
        <v>115</v>
      </c>
      <c r="C310" s="38"/>
      <c r="D310" s="39"/>
      <c r="E310" s="538"/>
      <c r="F310" s="558"/>
      <c r="G310" s="52"/>
    </row>
    <row r="311" spans="1:37" ht="38.25">
      <c r="A311" s="42"/>
      <c r="B311" s="101" t="s">
        <v>114</v>
      </c>
      <c r="C311" s="38" t="s">
        <v>48</v>
      </c>
      <c r="D311" s="39">
        <v>1</v>
      </c>
      <c r="E311" s="529">
        <v>0</v>
      </c>
      <c r="F311" s="563">
        <f>D311*E311</f>
        <v>0</v>
      </c>
      <c r="G311" s="52"/>
    </row>
    <row r="312" spans="1:37" ht="16.5">
      <c r="A312" s="95"/>
      <c r="B312" s="96" t="s">
        <v>82</v>
      </c>
      <c r="C312" s="97"/>
      <c r="D312" s="98"/>
      <c r="E312" s="559"/>
      <c r="F312" s="564">
        <f>SUM(F297:F311)</f>
        <v>0</v>
      </c>
      <c r="G312" s="52"/>
    </row>
    <row r="313" spans="1:37" ht="11.25" customHeight="1">
      <c r="A313" s="93"/>
      <c r="B313" s="22"/>
      <c r="C313" s="104"/>
      <c r="D313" s="105"/>
      <c r="E313" s="560"/>
      <c r="F313" s="560"/>
    </row>
    <row r="314" spans="1:37">
      <c r="A314" s="40" t="s">
        <v>215</v>
      </c>
      <c r="B314" s="28" t="s">
        <v>83</v>
      </c>
      <c r="C314" s="106"/>
      <c r="D314" s="53"/>
      <c r="E314" s="556"/>
      <c r="F314" s="556"/>
    </row>
    <row r="315" spans="1:37" ht="12.75" customHeight="1">
      <c r="A315" s="25"/>
      <c r="B315" s="107"/>
      <c r="C315" s="76"/>
      <c r="D315" s="53"/>
      <c r="E315" s="556"/>
      <c r="F315" s="556"/>
    </row>
    <row r="316" spans="1:37">
      <c r="A316" s="13" t="s">
        <v>247</v>
      </c>
      <c r="B316" s="14" t="s">
        <v>84</v>
      </c>
      <c r="C316" s="50" t="s">
        <v>21</v>
      </c>
      <c r="D316" s="53">
        <v>1</v>
      </c>
      <c r="E316" s="529">
        <v>0</v>
      </c>
      <c r="F316" s="529">
        <f>D316*E316</f>
        <v>0</v>
      </c>
    </row>
    <row r="317" spans="1:37">
      <c r="A317" s="13"/>
      <c r="B317" s="14"/>
      <c r="C317" s="565"/>
      <c r="D317" s="566"/>
      <c r="E317" s="567"/>
      <c r="F317" s="567"/>
    </row>
    <row r="318" spans="1:37">
      <c r="A318" s="108"/>
      <c r="B318" s="28" t="s">
        <v>108</v>
      </c>
      <c r="C318" s="109"/>
      <c r="D318" s="110"/>
      <c r="E318" s="528"/>
      <c r="F318" s="549">
        <f>SUM(F316:F317)</f>
        <v>0</v>
      </c>
    </row>
    <row r="319" spans="1:37">
      <c r="A319" s="108"/>
      <c r="B319" s="28"/>
      <c r="C319" s="109"/>
      <c r="D319" s="110"/>
      <c r="E319" s="528"/>
      <c r="F319" s="528"/>
    </row>
    <row r="320" spans="1:37">
      <c r="A320" s="40" t="s">
        <v>95</v>
      </c>
      <c r="B320" s="22" t="s">
        <v>85</v>
      </c>
      <c r="C320" s="34" t="s">
        <v>21</v>
      </c>
      <c r="D320" s="35">
        <v>1</v>
      </c>
      <c r="E320" s="529">
        <v>0</v>
      </c>
      <c r="F320" s="529">
        <f>D320*E320</f>
        <v>0</v>
      </c>
    </row>
    <row r="321" spans="1:6">
      <c r="A321" s="68"/>
      <c r="B321" s="111"/>
      <c r="C321" s="65"/>
      <c r="D321" s="66"/>
      <c r="E321" s="541"/>
      <c r="F321" s="528"/>
    </row>
    <row r="322" spans="1:6">
      <c r="A322" s="40"/>
      <c r="B322" s="28" t="s">
        <v>86</v>
      </c>
      <c r="C322" s="50"/>
      <c r="D322" s="53"/>
      <c r="E322" s="528"/>
      <c r="F322" s="531"/>
    </row>
    <row r="323" spans="1:6" ht="10.5" customHeight="1">
      <c r="A323" s="13"/>
      <c r="B323" s="49"/>
      <c r="C323" s="50"/>
      <c r="D323" s="53"/>
      <c r="E323" s="528"/>
      <c r="F323" s="555"/>
    </row>
    <row r="324" spans="1:6">
      <c r="A324" s="40">
        <v>1</v>
      </c>
      <c r="B324" s="8" t="s">
        <v>87</v>
      </c>
      <c r="C324" s="50"/>
      <c r="D324" s="53"/>
      <c r="E324" s="528"/>
      <c r="F324" s="528">
        <f>F35</f>
        <v>0</v>
      </c>
    </row>
    <row r="325" spans="1:6">
      <c r="A325" s="40" t="s">
        <v>88</v>
      </c>
      <c r="B325" s="8" t="s">
        <v>22</v>
      </c>
      <c r="C325" s="50"/>
      <c r="D325" s="53"/>
      <c r="E325" s="528"/>
      <c r="F325" s="528">
        <f>F53</f>
        <v>0</v>
      </c>
    </row>
    <row r="326" spans="1:6">
      <c r="A326" s="40" t="s">
        <v>89</v>
      </c>
      <c r="B326" s="28" t="s">
        <v>90</v>
      </c>
      <c r="C326" s="50"/>
      <c r="D326" s="53"/>
      <c r="E326" s="545"/>
      <c r="F326" s="528">
        <f>F111</f>
        <v>0</v>
      </c>
    </row>
    <row r="327" spans="1:6">
      <c r="A327" s="40" t="s">
        <v>91</v>
      </c>
      <c r="B327" s="28" t="s">
        <v>43</v>
      </c>
      <c r="C327" s="50"/>
      <c r="D327" s="53"/>
      <c r="E327" s="545"/>
      <c r="F327" s="528">
        <f>F123</f>
        <v>0</v>
      </c>
    </row>
    <row r="328" spans="1:6">
      <c r="A328" s="40" t="s">
        <v>45</v>
      </c>
      <c r="B328" s="28" t="s">
        <v>92</v>
      </c>
      <c r="C328" s="50"/>
      <c r="D328" s="53"/>
      <c r="E328" s="545"/>
      <c r="F328" s="528">
        <f>F139</f>
        <v>0</v>
      </c>
    </row>
    <row r="329" spans="1:6">
      <c r="A329" s="40" t="s">
        <v>50</v>
      </c>
      <c r="B329" s="28" t="s">
        <v>93</v>
      </c>
      <c r="C329" s="50"/>
      <c r="D329" s="53"/>
      <c r="E329" s="545"/>
      <c r="F329" s="528">
        <f>F267</f>
        <v>0</v>
      </c>
    </row>
    <row r="330" spans="1:6">
      <c r="A330" s="40" t="s">
        <v>213</v>
      </c>
      <c r="B330" s="28" t="s">
        <v>176</v>
      </c>
      <c r="C330" s="50"/>
      <c r="D330" s="53"/>
      <c r="E330" s="545"/>
      <c r="F330" s="528">
        <f>F288</f>
        <v>0</v>
      </c>
    </row>
    <row r="331" spans="1:6" s="32" customFormat="1">
      <c r="A331" s="40" t="s">
        <v>214</v>
      </c>
      <c r="B331" s="22" t="s">
        <v>74</v>
      </c>
      <c r="C331" s="50"/>
      <c r="D331" s="53"/>
      <c r="E331" s="528"/>
      <c r="F331" s="555">
        <f>F293</f>
        <v>0</v>
      </c>
    </row>
    <row r="332" spans="1:6">
      <c r="A332" s="40" t="s">
        <v>94</v>
      </c>
      <c r="B332" s="28" t="s">
        <v>96</v>
      </c>
      <c r="C332" s="50"/>
      <c r="D332" s="53"/>
      <c r="E332" s="545"/>
      <c r="F332" s="528">
        <f>F312</f>
        <v>0</v>
      </c>
    </row>
    <row r="333" spans="1:6">
      <c r="A333" s="40" t="s">
        <v>215</v>
      </c>
      <c r="B333" s="28" t="s">
        <v>97</v>
      </c>
      <c r="C333" s="50"/>
      <c r="D333" s="53"/>
      <c r="E333" s="545"/>
      <c r="F333" s="528">
        <f>F318</f>
        <v>0</v>
      </c>
    </row>
    <row r="334" spans="1:6">
      <c r="A334" s="40" t="s">
        <v>95</v>
      </c>
      <c r="B334" s="28" t="s">
        <v>85</v>
      </c>
      <c r="C334" s="113"/>
      <c r="D334" s="53"/>
      <c r="E334" s="545"/>
      <c r="F334" s="528">
        <f>F320</f>
        <v>0</v>
      </c>
    </row>
    <row r="335" spans="1:6" ht="12.75" customHeight="1">
      <c r="A335" s="40"/>
      <c r="B335" s="28"/>
      <c r="C335" s="113"/>
      <c r="D335" s="53"/>
      <c r="E335" s="528"/>
      <c r="F335" s="555"/>
    </row>
    <row r="336" spans="1:6">
      <c r="A336" s="84"/>
      <c r="B336" s="60" t="s">
        <v>98</v>
      </c>
      <c r="C336" s="114"/>
      <c r="D336" s="74"/>
      <c r="E336" s="548"/>
      <c r="F336" s="542">
        <f>SUM(F324:F335)</f>
        <v>0</v>
      </c>
    </row>
    <row r="337" spans="1:6">
      <c r="A337" s="13"/>
      <c r="B337" s="28" t="s">
        <v>99</v>
      </c>
      <c r="C337" s="113"/>
      <c r="D337" s="53"/>
      <c r="E337" s="528"/>
      <c r="F337" s="549">
        <f>F336*0.21</f>
        <v>0</v>
      </c>
    </row>
    <row r="338" spans="1:6">
      <c r="A338" s="115"/>
      <c r="B338" s="116" t="s">
        <v>100</v>
      </c>
      <c r="C338" s="117"/>
      <c r="D338" s="118"/>
      <c r="E338" s="561"/>
      <c r="F338" s="562">
        <f>F336+F337</f>
        <v>0</v>
      </c>
    </row>
    <row r="339" spans="1:6" ht="12" customHeight="1">
      <c r="A339" s="68"/>
      <c r="B339" s="119"/>
      <c r="C339" s="65"/>
      <c r="D339" s="66"/>
      <c r="E339" s="112"/>
    </row>
    <row r="340" spans="1:6" ht="16.5">
      <c r="B340" s="49"/>
      <c r="C340" s="120"/>
      <c r="D340" s="31"/>
      <c r="E340" s="120"/>
      <c r="F340" s="128"/>
    </row>
    <row r="341" spans="1:6" ht="16.5">
      <c r="B341" s="49"/>
      <c r="C341" s="120"/>
      <c r="D341" s="31"/>
      <c r="E341" s="120"/>
      <c r="F341" s="128"/>
    </row>
  </sheetData>
  <sheetProtection selectLockedCells="1" selectUnlockedCells="1"/>
  <mergeCells count="14">
    <mergeCell ref="E6:F6"/>
    <mergeCell ref="C7:D7"/>
    <mergeCell ref="E7:F7"/>
    <mergeCell ref="A9:F9"/>
    <mergeCell ref="A2:B7"/>
    <mergeCell ref="C2:D2"/>
    <mergeCell ref="E2:F2"/>
    <mergeCell ref="C3:D3"/>
    <mergeCell ref="E3:F3"/>
    <mergeCell ref="C4:D4"/>
    <mergeCell ref="E4:F4"/>
    <mergeCell ref="C5:D5"/>
    <mergeCell ref="E5:F5"/>
    <mergeCell ref="C6:D6"/>
  </mergeCells>
  <pageMargins left="0.78" right="0.24" top="0.6" bottom="0.52" header="0.3" footer="0.16"/>
  <pageSetup paperSize="9" scale="88" firstPageNumber="0" orientation="portrait" horizontalDpi="300" verticalDpi="300" r:id="rId1"/>
  <headerFooter alignWithMargins="0">
    <oddHeader xml:space="preserve">&amp;C&amp;"Arial Narrow,Regular"&amp;K00-049Predmjer i predračun </oddHeader>
    <oddFooter>&amp;C&amp;"Arial Narrow,Regular"&amp;K00-048GLAVNI ELEKTROTEHNIČKI PROJEKAT-JAKA STRUJA
DOGRADNJA INSTITUTA ZA BIOLOGIJU MORA U KOTORU/ INVESTITOR: UNIVERZITET CRNE GORE INSTITUT ZA BIOLOGIJU MORA - KOTOR</oddFooter>
  </headerFooter>
  <rowBreaks count="2" manualBreakCount="2">
    <brk id="36" max="5" man="1"/>
    <brk id="321"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21"/>
  <sheetViews>
    <sheetView zoomScaleNormal="100" workbookViewId="0">
      <selection activeCell="B1" sqref="B1"/>
    </sheetView>
  </sheetViews>
  <sheetFormatPr defaultRowHeight="12.75"/>
  <cols>
    <col min="1" max="1" width="5.28515625" style="194" customWidth="1"/>
    <col min="2" max="2" width="51.28515625" style="195" customWidth="1"/>
    <col min="3" max="3" width="6.85546875" style="196" customWidth="1"/>
    <col min="4" max="4" width="5.7109375" style="197" customWidth="1"/>
    <col min="5" max="5" width="11.28515625" style="198" customWidth="1"/>
    <col min="6" max="6" width="14.42578125" style="259" customWidth="1"/>
    <col min="7" max="256" width="12.5703125" style="200" customWidth="1"/>
    <col min="257" max="257" width="5.28515625" style="200" customWidth="1"/>
    <col min="258" max="258" width="51.28515625" style="200" customWidth="1"/>
    <col min="259" max="259" width="6.85546875" style="200" customWidth="1"/>
    <col min="260" max="260" width="5.7109375" style="200" customWidth="1"/>
    <col min="261" max="261" width="11.28515625" style="200" customWidth="1"/>
    <col min="262" max="262" width="14.42578125" style="200" customWidth="1"/>
    <col min="263" max="512" width="12.5703125" style="200" customWidth="1"/>
    <col min="513" max="513" width="5.28515625" style="200" customWidth="1"/>
    <col min="514" max="514" width="51.28515625" style="200" customWidth="1"/>
    <col min="515" max="515" width="6.85546875" style="200" customWidth="1"/>
    <col min="516" max="516" width="5.7109375" style="200" customWidth="1"/>
    <col min="517" max="517" width="11.28515625" style="200" customWidth="1"/>
    <col min="518" max="518" width="14.42578125" style="200" customWidth="1"/>
    <col min="519" max="768" width="12.5703125" style="200" customWidth="1"/>
    <col min="769" max="769" width="5.28515625" style="200" customWidth="1"/>
    <col min="770" max="770" width="51.28515625" style="200" customWidth="1"/>
    <col min="771" max="771" width="6.85546875" style="200" customWidth="1"/>
    <col min="772" max="772" width="5.7109375" style="200" customWidth="1"/>
    <col min="773" max="773" width="11.28515625" style="200" customWidth="1"/>
    <col min="774" max="774" width="14.42578125" style="200" customWidth="1"/>
    <col min="775" max="1024" width="12.5703125" style="200" customWidth="1"/>
    <col min="1025" max="1025" width="5.28515625" style="200" customWidth="1"/>
    <col min="1026" max="1026" width="51.28515625" style="200" customWidth="1"/>
    <col min="1027" max="1027" width="6.85546875" style="200" customWidth="1"/>
    <col min="1028" max="1028" width="5.7109375" style="200" customWidth="1"/>
    <col min="1029" max="1029" width="11.28515625" style="200" customWidth="1"/>
    <col min="1030" max="1030" width="14.42578125" style="200" customWidth="1"/>
    <col min="1031" max="1280" width="12.5703125" style="200" customWidth="1"/>
    <col min="1281" max="1281" width="5.28515625" style="200" customWidth="1"/>
    <col min="1282" max="1282" width="51.28515625" style="200" customWidth="1"/>
    <col min="1283" max="1283" width="6.85546875" style="200" customWidth="1"/>
    <col min="1284" max="1284" width="5.7109375" style="200" customWidth="1"/>
    <col min="1285" max="1285" width="11.28515625" style="200" customWidth="1"/>
    <col min="1286" max="1286" width="14.42578125" style="200" customWidth="1"/>
    <col min="1287" max="1536" width="12.5703125" style="200" customWidth="1"/>
    <col min="1537" max="1537" width="5.28515625" style="200" customWidth="1"/>
    <col min="1538" max="1538" width="51.28515625" style="200" customWidth="1"/>
    <col min="1539" max="1539" width="6.85546875" style="200" customWidth="1"/>
    <col min="1540" max="1540" width="5.7109375" style="200" customWidth="1"/>
    <col min="1541" max="1541" width="11.28515625" style="200" customWidth="1"/>
    <col min="1542" max="1542" width="14.42578125" style="200" customWidth="1"/>
    <col min="1543" max="1792" width="12.5703125" style="200" customWidth="1"/>
    <col min="1793" max="1793" width="5.28515625" style="200" customWidth="1"/>
    <col min="1794" max="1794" width="51.28515625" style="200" customWidth="1"/>
    <col min="1795" max="1795" width="6.85546875" style="200" customWidth="1"/>
    <col min="1796" max="1796" width="5.7109375" style="200" customWidth="1"/>
    <col min="1797" max="1797" width="11.28515625" style="200" customWidth="1"/>
    <col min="1798" max="1798" width="14.42578125" style="200" customWidth="1"/>
    <col min="1799" max="2048" width="12.5703125" style="200" customWidth="1"/>
    <col min="2049" max="2049" width="5.28515625" style="200" customWidth="1"/>
    <col min="2050" max="2050" width="51.28515625" style="200" customWidth="1"/>
    <col min="2051" max="2051" width="6.85546875" style="200" customWidth="1"/>
    <col min="2052" max="2052" width="5.7109375" style="200" customWidth="1"/>
    <col min="2053" max="2053" width="11.28515625" style="200" customWidth="1"/>
    <col min="2054" max="2054" width="14.42578125" style="200" customWidth="1"/>
    <col min="2055" max="2304" width="12.5703125" style="200" customWidth="1"/>
    <col min="2305" max="2305" width="5.28515625" style="200" customWidth="1"/>
    <col min="2306" max="2306" width="51.28515625" style="200" customWidth="1"/>
    <col min="2307" max="2307" width="6.85546875" style="200" customWidth="1"/>
    <col min="2308" max="2308" width="5.7109375" style="200" customWidth="1"/>
    <col min="2309" max="2309" width="11.28515625" style="200" customWidth="1"/>
    <col min="2310" max="2310" width="14.42578125" style="200" customWidth="1"/>
    <col min="2311" max="2560" width="12.5703125" style="200" customWidth="1"/>
    <col min="2561" max="2561" width="5.28515625" style="200" customWidth="1"/>
    <col min="2562" max="2562" width="51.28515625" style="200" customWidth="1"/>
    <col min="2563" max="2563" width="6.85546875" style="200" customWidth="1"/>
    <col min="2564" max="2564" width="5.7109375" style="200" customWidth="1"/>
    <col min="2565" max="2565" width="11.28515625" style="200" customWidth="1"/>
    <col min="2566" max="2566" width="14.42578125" style="200" customWidth="1"/>
    <col min="2567" max="2816" width="12.5703125" style="200" customWidth="1"/>
    <col min="2817" max="2817" width="5.28515625" style="200" customWidth="1"/>
    <col min="2818" max="2818" width="51.28515625" style="200" customWidth="1"/>
    <col min="2819" max="2819" width="6.85546875" style="200" customWidth="1"/>
    <col min="2820" max="2820" width="5.7109375" style="200" customWidth="1"/>
    <col min="2821" max="2821" width="11.28515625" style="200" customWidth="1"/>
    <col min="2822" max="2822" width="14.42578125" style="200" customWidth="1"/>
    <col min="2823" max="3072" width="12.5703125" style="200" customWidth="1"/>
    <col min="3073" max="3073" width="5.28515625" style="200" customWidth="1"/>
    <col min="3074" max="3074" width="51.28515625" style="200" customWidth="1"/>
    <col min="3075" max="3075" width="6.85546875" style="200" customWidth="1"/>
    <col min="3076" max="3076" width="5.7109375" style="200" customWidth="1"/>
    <col min="3077" max="3077" width="11.28515625" style="200" customWidth="1"/>
    <col min="3078" max="3078" width="14.42578125" style="200" customWidth="1"/>
    <col min="3079" max="3328" width="12.5703125" style="200" customWidth="1"/>
    <col min="3329" max="3329" width="5.28515625" style="200" customWidth="1"/>
    <col min="3330" max="3330" width="51.28515625" style="200" customWidth="1"/>
    <col min="3331" max="3331" width="6.85546875" style="200" customWidth="1"/>
    <col min="3332" max="3332" width="5.7109375" style="200" customWidth="1"/>
    <col min="3333" max="3333" width="11.28515625" style="200" customWidth="1"/>
    <col min="3334" max="3334" width="14.42578125" style="200" customWidth="1"/>
    <col min="3335" max="3584" width="12.5703125" style="200" customWidth="1"/>
    <col min="3585" max="3585" width="5.28515625" style="200" customWidth="1"/>
    <col min="3586" max="3586" width="51.28515625" style="200" customWidth="1"/>
    <col min="3587" max="3587" width="6.85546875" style="200" customWidth="1"/>
    <col min="3588" max="3588" width="5.7109375" style="200" customWidth="1"/>
    <col min="3589" max="3589" width="11.28515625" style="200" customWidth="1"/>
    <col min="3590" max="3590" width="14.42578125" style="200" customWidth="1"/>
    <col min="3591" max="3840" width="12.5703125" style="200" customWidth="1"/>
    <col min="3841" max="3841" width="5.28515625" style="200" customWidth="1"/>
    <col min="3842" max="3842" width="51.28515625" style="200" customWidth="1"/>
    <col min="3843" max="3843" width="6.85546875" style="200" customWidth="1"/>
    <col min="3844" max="3844" width="5.7109375" style="200" customWidth="1"/>
    <col min="3845" max="3845" width="11.28515625" style="200" customWidth="1"/>
    <col min="3846" max="3846" width="14.42578125" style="200" customWidth="1"/>
    <col min="3847" max="4096" width="12.5703125" style="200" customWidth="1"/>
    <col min="4097" max="4097" width="5.28515625" style="200" customWidth="1"/>
    <col min="4098" max="4098" width="51.28515625" style="200" customWidth="1"/>
    <col min="4099" max="4099" width="6.85546875" style="200" customWidth="1"/>
    <col min="4100" max="4100" width="5.7109375" style="200" customWidth="1"/>
    <col min="4101" max="4101" width="11.28515625" style="200" customWidth="1"/>
    <col min="4102" max="4102" width="14.42578125" style="200" customWidth="1"/>
    <col min="4103" max="4352" width="12.5703125" style="200" customWidth="1"/>
    <col min="4353" max="4353" width="5.28515625" style="200" customWidth="1"/>
    <col min="4354" max="4354" width="51.28515625" style="200" customWidth="1"/>
    <col min="4355" max="4355" width="6.85546875" style="200" customWidth="1"/>
    <col min="4356" max="4356" width="5.7109375" style="200" customWidth="1"/>
    <col min="4357" max="4357" width="11.28515625" style="200" customWidth="1"/>
    <col min="4358" max="4358" width="14.42578125" style="200" customWidth="1"/>
    <col min="4359" max="4608" width="12.5703125" style="200" customWidth="1"/>
    <col min="4609" max="4609" width="5.28515625" style="200" customWidth="1"/>
    <col min="4610" max="4610" width="51.28515625" style="200" customWidth="1"/>
    <col min="4611" max="4611" width="6.85546875" style="200" customWidth="1"/>
    <col min="4612" max="4612" width="5.7109375" style="200" customWidth="1"/>
    <col min="4613" max="4613" width="11.28515625" style="200" customWidth="1"/>
    <col min="4614" max="4614" width="14.42578125" style="200" customWidth="1"/>
    <col min="4615" max="4864" width="12.5703125" style="200" customWidth="1"/>
    <col min="4865" max="4865" width="5.28515625" style="200" customWidth="1"/>
    <col min="4866" max="4866" width="51.28515625" style="200" customWidth="1"/>
    <col min="4867" max="4867" width="6.85546875" style="200" customWidth="1"/>
    <col min="4868" max="4868" width="5.7109375" style="200" customWidth="1"/>
    <col min="4869" max="4869" width="11.28515625" style="200" customWidth="1"/>
    <col min="4870" max="4870" width="14.42578125" style="200" customWidth="1"/>
    <col min="4871" max="5120" width="12.5703125" style="200" customWidth="1"/>
    <col min="5121" max="5121" width="5.28515625" style="200" customWidth="1"/>
    <col min="5122" max="5122" width="51.28515625" style="200" customWidth="1"/>
    <col min="5123" max="5123" width="6.85546875" style="200" customWidth="1"/>
    <col min="5124" max="5124" width="5.7109375" style="200" customWidth="1"/>
    <col min="5125" max="5125" width="11.28515625" style="200" customWidth="1"/>
    <col min="5126" max="5126" width="14.42578125" style="200" customWidth="1"/>
    <col min="5127" max="5376" width="12.5703125" style="200" customWidth="1"/>
    <col min="5377" max="5377" width="5.28515625" style="200" customWidth="1"/>
    <col min="5378" max="5378" width="51.28515625" style="200" customWidth="1"/>
    <col min="5379" max="5379" width="6.85546875" style="200" customWidth="1"/>
    <col min="5380" max="5380" width="5.7109375" style="200" customWidth="1"/>
    <col min="5381" max="5381" width="11.28515625" style="200" customWidth="1"/>
    <col min="5382" max="5382" width="14.42578125" style="200" customWidth="1"/>
    <col min="5383" max="5632" width="12.5703125" style="200" customWidth="1"/>
    <col min="5633" max="5633" width="5.28515625" style="200" customWidth="1"/>
    <col min="5634" max="5634" width="51.28515625" style="200" customWidth="1"/>
    <col min="5635" max="5635" width="6.85546875" style="200" customWidth="1"/>
    <col min="5636" max="5636" width="5.7109375" style="200" customWidth="1"/>
    <col min="5637" max="5637" width="11.28515625" style="200" customWidth="1"/>
    <col min="5638" max="5638" width="14.42578125" style="200" customWidth="1"/>
    <col min="5639" max="5888" width="12.5703125" style="200" customWidth="1"/>
    <col min="5889" max="5889" width="5.28515625" style="200" customWidth="1"/>
    <col min="5890" max="5890" width="51.28515625" style="200" customWidth="1"/>
    <col min="5891" max="5891" width="6.85546875" style="200" customWidth="1"/>
    <col min="5892" max="5892" width="5.7109375" style="200" customWidth="1"/>
    <col min="5893" max="5893" width="11.28515625" style="200" customWidth="1"/>
    <col min="5894" max="5894" width="14.42578125" style="200" customWidth="1"/>
    <col min="5895" max="6144" width="12.5703125" style="200" customWidth="1"/>
    <col min="6145" max="6145" width="5.28515625" style="200" customWidth="1"/>
    <col min="6146" max="6146" width="51.28515625" style="200" customWidth="1"/>
    <col min="6147" max="6147" width="6.85546875" style="200" customWidth="1"/>
    <col min="6148" max="6148" width="5.7109375" style="200" customWidth="1"/>
    <col min="6149" max="6149" width="11.28515625" style="200" customWidth="1"/>
    <col min="6150" max="6150" width="14.42578125" style="200" customWidth="1"/>
    <col min="6151" max="6400" width="12.5703125" style="200" customWidth="1"/>
    <col min="6401" max="6401" width="5.28515625" style="200" customWidth="1"/>
    <col min="6402" max="6402" width="51.28515625" style="200" customWidth="1"/>
    <col min="6403" max="6403" width="6.85546875" style="200" customWidth="1"/>
    <col min="6404" max="6404" width="5.7109375" style="200" customWidth="1"/>
    <col min="6405" max="6405" width="11.28515625" style="200" customWidth="1"/>
    <col min="6406" max="6406" width="14.42578125" style="200" customWidth="1"/>
    <col min="6407" max="6656" width="12.5703125" style="200" customWidth="1"/>
    <col min="6657" max="6657" width="5.28515625" style="200" customWidth="1"/>
    <col min="6658" max="6658" width="51.28515625" style="200" customWidth="1"/>
    <col min="6659" max="6659" width="6.85546875" style="200" customWidth="1"/>
    <col min="6660" max="6660" width="5.7109375" style="200" customWidth="1"/>
    <col min="6661" max="6661" width="11.28515625" style="200" customWidth="1"/>
    <col min="6662" max="6662" width="14.42578125" style="200" customWidth="1"/>
    <col min="6663" max="6912" width="12.5703125" style="200" customWidth="1"/>
    <col min="6913" max="6913" width="5.28515625" style="200" customWidth="1"/>
    <col min="6914" max="6914" width="51.28515625" style="200" customWidth="1"/>
    <col min="6915" max="6915" width="6.85546875" style="200" customWidth="1"/>
    <col min="6916" max="6916" width="5.7109375" style="200" customWidth="1"/>
    <col min="6917" max="6917" width="11.28515625" style="200" customWidth="1"/>
    <col min="6918" max="6918" width="14.42578125" style="200" customWidth="1"/>
    <col min="6919" max="7168" width="12.5703125" style="200" customWidth="1"/>
    <col min="7169" max="7169" width="5.28515625" style="200" customWidth="1"/>
    <col min="7170" max="7170" width="51.28515625" style="200" customWidth="1"/>
    <col min="7171" max="7171" width="6.85546875" style="200" customWidth="1"/>
    <col min="7172" max="7172" width="5.7109375" style="200" customWidth="1"/>
    <col min="7173" max="7173" width="11.28515625" style="200" customWidth="1"/>
    <col min="7174" max="7174" width="14.42578125" style="200" customWidth="1"/>
    <col min="7175" max="7424" width="12.5703125" style="200" customWidth="1"/>
    <col min="7425" max="7425" width="5.28515625" style="200" customWidth="1"/>
    <col min="7426" max="7426" width="51.28515625" style="200" customWidth="1"/>
    <col min="7427" max="7427" width="6.85546875" style="200" customWidth="1"/>
    <col min="7428" max="7428" width="5.7109375" style="200" customWidth="1"/>
    <col min="7429" max="7429" width="11.28515625" style="200" customWidth="1"/>
    <col min="7430" max="7430" width="14.42578125" style="200" customWidth="1"/>
    <col min="7431" max="7680" width="12.5703125" style="200" customWidth="1"/>
    <col min="7681" max="7681" width="5.28515625" style="200" customWidth="1"/>
    <col min="7682" max="7682" width="51.28515625" style="200" customWidth="1"/>
    <col min="7683" max="7683" width="6.85546875" style="200" customWidth="1"/>
    <col min="7684" max="7684" width="5.7109375" style="200" customWidth="1"/>
    <col min="7685" max="7685" width="11.28515625" style="200" customWidth="1"/>
    <col min="7686" max="7686" width="14.42578125" style="200" customWidth="1"/>
    <col min="7687" max="7936" width="12.5703125" style="200" customWidth="1"/>
    <col min="7937" max="7937" width="5.28515625" style="200" customWidth="1"/>
    <col min="7938" max="7938" width="51.28515625" style="200" customWidth="1"/>
    <col min="7939" max="7939" width="6.85546875" style="200" customWidth="1"/>
    <col min="7940" max="7940" width="5.7109375" style="200" customWidth="1"/>
    <col min="7941" max="7941" width="11.28515625" style="200" customWidth="1"/>
    <col min="7942" max="7942" width="14.42578125" style="200" customWidth="1"/>
    <col min="7943" max="8192" width="12.5703125" style="200" customWidth="1"/>
    <col min="8193" max="8193" width="5.28515625" style="200" customWidth="1"/>
    <col min="8194" max="8194" width="51.28515625" style="200" customWidth="1"/>
    <col min="8195" max="8195" width="6.85546875" style="200" customWidth="1"/>
    <col min="8196" max="8196" width="5.7109375" style="200" customWidth="1"/>
    <col min="8197" max="8197" width="11.28515625" style="200" customWidth="1"/>
    <col min="8198" max="8198" width="14.42578125" style="200" customWidth="1"/>
    <col min="8199" max="8448" width="12.5703125" style="200" customWidth="1"/>
    <col min="8449" max="8449" width="5.28515625" style="200" customWidth="1"/>
    <col min="8450" max="8450" width="51.28515625" style="200" customWidth="1"/>
    <col min="8451" max="8451" width="6.85546875" style="200" customWidth="1"/>
    <col min="8452" max="8452" width="5.7109375" style="200" customWidth="1"/>
    <col min="8453" max="8453" width="11.28515625" style="200" customWidth="1"/>
    <col min="8454" max="8454" width="14.42578125" style="200" customWidth="1"/>
    <col min="8455" max="8704" width="12.5703125" style="200" customWidth="1"/>
    <col min="8705" max="8705" width="5.28515625" style="200" customWidth="1"/>
    <col min="8706" max="8706" width="51.28515625" style="200" customWidth="1"/>
    <col min="8707" max="8707" width="6.85546875" style="200" customWidth="1"/>
    <col min="8708" max="8708" width="5.7109375" style="200" customWidth="1"/>
    <col min="8709" max="8709" width="11.28515625" style="200" customWidth="1"/>
    <col min="8710" max="8710" width="14.42578125" style="200" customWidth="1"/>
    <col min="8711" max="8960" width="12.5703125" style="200" customWidth="1"/>
    <col min="8961" max="8961" width="5.28515625" style="200" customWidth="1"/>
    <col min="8962" max="8962" width="51.28515625" style="200" customWidth="1"/>
    <col min="8963" max="8963" width="6.85546875" style="200" customWidth="1"/>
    <col min="8964" max="8964" width="5.7109375" style="200" customWidth="1"/>
    <col min="8965" max="8965" width="11.28515625" style="200" customWidth="1"/>
    <col min="8966" max="8966" width="14.42578125" style="200" customWidth="1"/>
    <col min="8967" max="9216" width="12.5703125" style="200" customWidth="1"/>
    <col min="9217" max="9217" width="5.28515625" style="200" customWidth="1"/>
    <col min="9218" max="9218" width="51.28515625" style="200" customWidth="1"/>
    <col min="9219" max="9219" width="6.85546875" style="200" customWidth="1"/>
    <col min="9220" max="9220" width="5.7109375" style="200" customWidth="1"/>
    <col min="9221" max="9221" width="11.28515625" style="200" customWidth="1"/>
    <col min="9222" max="9222" width="14.42578125" style="200" customWidth="1"/>
    <col min="9223" max="9472" width="12.5703125" style="200" customWidth="1"/>
    <col min="9473" max="9473" width="5.28515625" style="200" customWidth="1"/>
    <col min="9474" max="9474" width="51.28515625" style="200" customWidth="1"/>
    <col min="9475" max="9475" width="6.85546875" style="200" customWidth="1"/>
    <col min="9476" max="9476" width="5.7109375" style="200" customWidth="1"/>
    <col min="9477" max="9477" width="11.28515625" style="200" customWidth="1"/>
    <col min="9478" max="9478" width="14.42578125" style="200" customWidth="1"/>
    <col min="9479" max="9728" width="12.5703125" style="200" customWidth="1"/>
    <col min="9729" max="9729" width="5.28515625" style="200" customWidth="1"/>
    <col min="9730" max="9730" width="51.28515625" style="200" customWidth="1"/>
    <col min="9731" max="9731" width="6.85546875" style="200" customWidth="1"/>
    <col min="9732" max="9732" width="5.7109375" style="200" customWidth="1"/>
    <col min="9733" max="9733" width="11.28515625" style="200" customWidth="1"/>
    <col min="9734" max="9734" width="14.42578125" style="200" customWidth="1"/>
    <col min="9735" max="9984" width="12.5703125" style="200" customWidth="1"/>
    <col min="9985" max="9985" width="5.28515625" style="200" customWidth="1"/>
    <col min="9986" max="9986" width="51.28515625" style="200" customWidth="1"/>
    <col min="9987" max="9987" width="6.85546875" style="200" customWidth="1"/>
    <col min="9988" max="9988" width="5.7109375" style="200" customWidth="1"/>
    <col min="9989" max="9989" width="11.28515625" style="200" customWidth="1"/>
    <col min="9990" max="9990" width="14.42578125" style="200" customWidth="1"/>
    <col min="9991" max="10240" width="12.5703125" style="200" customWidth="1"/>
    <col min="10241" max="10241" width="5.28515625" style="200" customWidth="1"/>
    <col min="10242" max="10242" width="51.28515625" style="200" customWidth="1"/>
    <col min="10243" max="10243" width="6.85546875" style="200" customWidth="1"/>
    <col min="10244" max="10244" width="5.7109375" style="200" customWidth="1"/>
    <col min="10245" max="10245" width="11.28515625" style="200" customWidth="1"/>
    <col min="10246" max="10246" width="14.42578125" style="200" customWidth="1"/>
    <col min="10247" max="10496" width="12.5703125" style="200" customWidth="1"/>
    <col min="10497" max="10497" width="5.28515625" style="200" customWidth="1"/>
    <col min="10498" max="10498" width="51.28515625" style="200" customWidth="1"/>
    <col min="10499" max="10499" width="6.85546875" style="200" customWidth="1"/>
    <col min="10500" max="10500" width="5.7109375" style="200" customWidth="1"/>
    <col min="10501" max="10501" width="11.28515625" style="200" customWidth="1"/>
    <col min="10502" max="10502" width="14.42578125" style="200" customWidth="1"/>
    <col min="10503" max="10752" width="12.5703125" style="200" customWidth="1"/>
    <col min="10753" max="10753" width="5.28515625" style="200" customWidth="1"/>
    <col min="10754" max="10754" width="51.28515625" style="200" customWidth="1"/>
    <col min="10755" max="10755" width="6.85546875" style="200" customWidth="1"/>
    <col min="10756" max="10756" width="5.7109375" style="200" customWidth="1"/>
    <col min="10757" max="10757" width="11.28515625" style="200" customWidth="1"/>
    <col min="10758" max="10758" width="14.42578125" style="200" customWidth="1"/>
    <col min="10759" max="11008" width="12.5703125" style="200" customWidth="1"/>
    <col min="11009" max="11009" width="5.28515625" style="200" customWidth="1"/>
    <col min="11010" max="11010" width="51.28515625" style="200" customWidth="1"/>
    <col min="11011" max="11011" width="6.85546875" style="200" customWidth="1"/>
    <col min="11012" max="11012" width="5.7109375" style="200" customWidth="1"/>
    <col min="11013" max="11013" width="11.28515625" style="200" customWidth="1"/>
    <col min="11014" max="11014" width="14.42578125" style="200" customWidth="1"/>
    <col min="11015" max="11264" width="12.5703125" style="200" customWidth="1"/>
    <col min="11265" max="11265" width="5.28515625" style="200" customWidth="1"/>
    <col min="11266" max="11266" width="51.28515625" style="200" customWidth="1"/>
    <col min="11267" max="11267" width="6.85546875" style="200" customWidth="1"/>
    <col min="11268" max="11268" width="5.7109375" style="200" customWidth="1"/>
    <col min="11269" max="11269" width="11.28515625" style="200" customWidth="1"/>
    <col min="11270" max="11270" width="14.42578125" style="200" customWidth="1"/>
    <col min="11271" max="11520" width="12.5703125" style="200" customWidth="1"/>
    <col min="11521" max="11521" width="5.28515625" style="200" customWidth="1"/>
    <col min="11522" max="11522" width="51.28515625" style="200" customWidth="1"/>
    <col min="11523" max="11523" width="6.85546875" style="200" customWidth="1"/>
    <col min="11524" max="11524" width="5.7109375" style="200" customWidth="1"/>
    <col min="11525" max="11525" width="11.28515625" style="200" customWidth="1"/>
    <col min="11526" max="11526" width="14.42578125" style="200" customWidth="1"/>
    <col min="11527" max="11776" width="12.5703125" style="200" customWidth="1"/>
    <col min="11777" max="11777" width="5.28515625" style="200" customWidth="1"/>
    <col min="11778" max="11778" width="51.28515625" style="200" customWidth="1"/>
    <col min="11779" max="11779" width="6.85546875" style="200" customWidth="1"/>
    <col min="11780" max="11780" width="5.7109375" style="200" customWidth="1"/>
    <col min="11781" max="11781" width="11.28515625" style="200" customWidth="1"/>
    <col min="11782" max="11782" width="14.42578125" style="200" customWidth="1"/>
    <col min="11783" max="12032" width="12.5703125" style="200" customWidth="1"/>
    <col min="12033" max="12033" width="5.28515625" style="200" customWidth="1"/>
    <col min="12034" max="12034" width="51.28515625" style="200" customWidth="1"/>
    <col min="12035" max="12035" width="6.85546875" style="200" customWidth="1"/>
    <col min="12036" max="12036" width="5.7109375" style="200" customWidth="1"/>
    <col min="12037" max="12037" width="11.28515625" style="200" customWidth="1"/>
    <col min="12038" max="12038" width="14.42578125" style="200" customWidth="1"/>
    <col min="12039" max="12288" width="12.5703125" style="200" customWidth="1"/>
    <col min="12289" max="12289" width="5.28515625" style="200" customWidth="1"/>
    <col min="12290" max="12290" width="51.28515625" style="200" customWidth="1"/>
    <col min="12291" max="12291" width="6.85546875" style="200" customWidth="1"/>
    <col min="12292" max="12292" width="5.7109375" style="200" customWidth="1"/>
    <col min="12293" max="12293" width="11.28515625" style="200" customWidth="1"/>
    <col min="12294" max="12294" width="14.42578125" style="200" customWidth="1"/>
    <col min="12295" max="12544" width="12.5703125" style="200" customWidth="1"/>
    <col min="12545" max="12545" width="5.28515625" style="200" customWidth="1"/>
    <col min="12546" max="12546" width="51.28515625" style="200" customWidth="1"/>
    <col min="12547" max="12547" width="6.85546875" style="200" customWidth="1"/>
    <col min="12548" max="12548" width="5.7109375" style="200" customWidth="1"/>
    <col min="12549" max="12549" width="11.28515625" style="200" customWidth="1"/>
    <col min="12550" max="12550" width="14.42578125" style="200" customWidth="1"/>
    <col min="12551" max="12800" width="12.5703125" style="200" customWidth="1"/>
    <col min="12801" max="12801" width="5.28515625" style="200" customWidth="1"/>
    <col min="12802" max="12802" width="51.28515625" style="200" customWidth="1"/>
    <col min="12803" max="12803" width="6.85546875" style="200" customWidth="1"/>
    <col min="12804" max="12804" width="5.7109375" style="200" customWidth="1"/>
    <col min="12805" max="12805" width="11.28515625" style="200" customWidth="1"/>
    <col min="12806" max="12806" width="14.42578125" style="200" customWidth="1"/>
    <col min="12807" max="13056" width="12.5703125" style="200" customWidth="1"/>
    <col min="13057" max="13057" width="5.28515625" style="200" customWidth="1"/>
    <col min="13058" max="13058" width="51.28515625" style="200" customWidth="1"/>
    <col min="13059" max="13059" width="6.85546875" style="200" customWidth="1"/>
    <col min="13060" max="13060" width="5.7109375" style="200" customWidth="1"/>
    <col min="13061" max="13061" width="11.28515625" style="200" customWidth="1"/>
    <col min="13062" max="13062" width="14.42578125" style="200" customWidth="1"/>
    <col min="13063" max="13312" width="12.5703125" style="200" customWidth="1"/>
    <col min="13313" max="13313" width="5.28515625" style="200" customWidth="1"/>
    <col min="13314" max="13314" width="51.28515625" style="200" customWidth="1"/>
    <col min="13315" max="13315" width="6.85546875" style="200" customWidth="1"/>
    <col min="13316" max="13316" width="5.7109375" style="200" customWidth="1"/>
    <col min="13317" max="13317" width="11.28515625" style="200" customWidth="1"/>
    <col min="13318" max="13318" width="14.42578125" style="200" customWidth="1"/>
    <col min="13319" max="13568" width="12.5703125" style="200" customWidth="1"/>
    <col min="13569" max="13569" width="5.28515625" style="200" customWidth="1"/>
    <col min="13570" max="13570" width="51.28515625" style="200" customWidth="1"/>
    <col min="13571" max="13571" width="6.85546875" style="200" customWidth="1"/>
    <col min="13572" max="13572" width="5.7109375" style="200" customWidth="1"/>
    <col min="13573" max="13573" width="11.28515625" style="200" customWidth="1"/>
    <col min="13574" max="13574" width="14.42578125" style="200" customWidth="1"/>
    <col min="13575" max="13824" width="12.5703125" style="200" customWidth="1"/>
    <col min="13825" max="13825" width="5.28515625" style="200" customWidth="1"/>
    <col min="13826" max="13826" width="51.28515625" style="200" customWidth="1"/>
    <col min="13827" max="13827" width="6.85546875" style="200" customWidth="1"/>
    <col min="13828" max="13828" width="5.7109375" style="200" customWidth="1"/>
    <col min="13829" max="13829" width="11.28515625" style="200" customWidth="1"/>
    <col min="13830" max="13830" width="14.42578125" style="200" customWidth="1"/>
    <col min="13831" max="14080" width="12.5703125" style="200" customWidth="1"/>
    <col min="14081" max="14081" width="5.28515625" style="200" customWidth="1"/>
    <col min="14082" max="14082" width="51.28515625" style="200" customWidth="1"/>
    <col min="14083" max="14083" width="6.85546875" style="200" customWidth="1"/>
    <col min="14084" max="14084" width="5.7109375" style="200" customWidth="1"/>
    <col min="14085" max="14085" width="11.28515625" style="200" customWidth="1"/>
    <col min="14086" max="14086" width="14.42578125" style="200" customWidth="1"/>
    <col min="14087" max="14336" width="12.5703125" style="200" customWidth="1"/>
    <col min="14337" max="14337" width="5.28515625" style="200" customWidth="1"/>
    <col min="14338" max="14338" width="51.28515625" style="200" customWidth="1"/>
    <col min="14339" max="14339" width="6.85546875" style="200" customWidth="1"/>
    <col min="14340" max="14340" width="5.7109375" style="200" customWidth="1"/>
    <col min="14341" max="14341" width="11.28515625" style="200" customWidth="1"/>
    <col min="14342" max="14342" width="14.42578125" style="200" customWidth="1"/>
    <col min="14343" max="14592" width="12.5703125" style="200" customWidth="1"/>
    <col min="14593" max="14593" width="5.28515625" style="200" customWidth="1"/>
    <col min="14594" max="14594" width="51.28515625" style="200" customWidth="1"/>
    <col min="14595" max="14595" width="6.85546875" style="200" customWidth="1"/>
    <col min="14596" max="14596" width="5.7109375" style="200" customWidth="1"/>
    <col min="14597" max="14597" width="11.28515625" style="200" customWidth="1"/>
    <col min="14598" max="14598" width="14.42578125" style="200" customWidth="1"/>
    <col min="14599" max="14848" width="12.5703125" style="200" customWidth="1"/>
    <col min="14849" max="14849" width="5.28515625" style="200" customWidth="1"/>
    <col min="14850" max="14850" width="51.28515625" style="200" customWidth="1"/>
    <col min="14851" max="14851" width="6.85546875" style="200" customWidth="1"/>
    <col min="14852" max="14852" width="5.7109375" style="200" customWidth="1"/>
    <col min="14853" max="14853" width="11.28515625" style="200" customWidth="1"/>
    <col min="14854" max="14854" width="14.42578125" style="200" customWidth="1"/>
    <col min="14855" max="15104" width="12.5703125" style="200" customWidth="1"/>
    <col min="15105" max="15105" width="5.28515625" style="200" customWidth="1"/>
    <col min="15106" max="15106" width="51.28515625" style="200" customWidth="1"/>
    <col min="15107" max="15107" width="6.85546875" style="200" customWidth="1"/>
    <col min="15108" max="15108" width="5.7109375" style="200" customWidth="1"/>
    <col min="15109" max="15109" width="11.28515625" style="200" customWidth="1"/>
    <col min="15110" max="15110" width="14.42578125" style="200" customWidth="1"/>
    <col min="15111" max="15360" width="12.5703125" style="200" customWidth="1"/>
    <col min="15361" max="15361" width="5.28515625" style="200" customWidth="1"/>
    <col min="15362" max="15362" width="51.28515625" style="200" customWidth="1"/>
    <col min="15363" max="15363" width="6.85546875" style="200" customWidth="1"/>
    <col min="15364" max="15364" width="5.7109375" style="200" customWidth="1"/>
    <col min="15365" max="15365" width="11.28515625" style="200" customWidth="1"/>
    <col min="15366" max="15366" width="14.42578125" style="200" customWidth="1"/>
    <col min="15367" max="15616" width="12.5703125" style="200" customWidth="1"/>
    <col min="15617" max="15617" width="5.28515625" style="200" customWidth="1"/>
    <col min="15618" max="15618" width="51.28515625" style="200" customWidth="1"/>
    <col min="15619" max="15619" width="6.85546875" style="200" customWidth="1"/>
    <col min="15620" max="15620" width="5.7109375" style="200" customWidth="1"/>
    <col min="15621" max="15621" width="11.28515625" style="200" customWidth="1"/>
    <col min="15622" max="15622" width="14.42578125" style="200" customWidth="1"/>
    <col min="15623" max="15872" width="12.5703125" style="200" customWidth="1"/>
    <col min="15873" max="15873" width="5.28515625" style="200" customWidth="1"/>
    <col min="15874" max="15874" width="51.28515625" style="200" customWidth="1"/>
    <col min="15875" max="15875" width="6.85546875" style="200" customWidth="1"/>
    <col min="15876" max="15876" width="5.7109375" style="200" customWidth="1"/>
    <col min="15877" max="15877" width="11.28515625" style="200" customWidth="1"/>
    <col min="15878" max="15878" width="14.42578125" style="200" customWidth="1"/>
    <col min="15879" max="16128" width="12.5703125" style="200" customWidth="1"/>
    <col min="16129" max="16129" width="5.28515625" style="200" customWidth="1"/>
    <col min="16130" max="16130" width="51.28515625" style="200" customWidth="1"/>
    <col min="16131" max="16131" width="6.85546875" style="200" customWidth="1"/>
    <col min="16132" max="16132" width="5.7109375" style="200" customWidth="1"/>
    <col min="16133" max="16133" width="11.28515625" style="200" customWidth="1"/>
    <col min="16134" max="16134" width="14.42578125" style="200" customWidth="1"/>
    <col min="16135" max="16384" width="12.5703125" style="200" customWidth="1"/>
  </cols>
  <sheetData>
    <row r="1" spans="1:6" s="193" customFormat="1" ht="26.25" thickBot="1">
      <c r="A1" s="187" t="s">
        <v>255</v>
      </c>
      <c r="B1" s="188" t="s">
        <v>256</v>
      </c>
      <c r="C1" s="189" t="s">
        <v>257</v>
      </c>
      <c r="D1" s="190"/>
      <c r="E1" s="191" t="s">
        <v>258</v>
      </c>
      <c r="F1" s="192" t="s">
        <v>259</v>
      </c>
    </row>
    <row r="2" spans="1:6">
      <c r="F2" s="199"/>
    </row>
    <row r="3" spans="1:6">
      <c r="F3" s="199"/>
    </row>
    <row r="4" spans="1:6">
      <c r="A4" s="201" t="s">
        <v>260</v>
      </c>
      <c r="B4" s="202" t="s">
        <v>261</v>
      </c>
      <c r="C4" s="203"/>
      <c r="D4" s="204"/>
      <c r="E4" s="205"/>
      <c r="F4" s="206"/>
    </row>
    <row r="5" spans="1:6">
      <c r="F5" s="199"/>
    </row>
    <row r="6" spans="1:6" ht="25.5">
      <c r="A6" s="201" t="s">
        <v>262</v>
      </c>
      <c r="B6" s="207" t="s">
        <v>263</v>
      </c>
      <c r="C6" s="203"/>
      <c r="D6" s="204"/>
      <c r="E6" s="205"/>
      <c r="F6" s="206"/>
    </row>
    <row r="7" spans="1:6" ht="38.25">
      <c r="A7" s="201" t="s">
        <v>264</v>
      </c>
      <c r="B7" s="207" t="s">
        <v>265</v>
      </c>
      <c r="C7" s="203"/>
      <c r="D7" s="204"/>
      <c r="E7" s="205"/>
      <c r="F7" s="206"/>
    </row>
    <row r="8" spans="1:6" ht="27" customHeight="1">
      <c r="A8" s="201" t="s">
        <v>266</v>
      </c>
      <c r="B8" s="207" t="s">
        <v>267</v>
      </c>
      <c r="C8" s="203"/>
      <c r="D8" s="204"/>
      <c r="E8" s="205"/>
      <c r="F8" s="206"/>
    </row>
    <row r="9" spans="1:6" ht="14.25" customHeight="1">
      <c r="A9" s="201" t="s">
        <v>268</v>
      </c>
      <c r="B9" s="207" t="s">
        <v>269</v>
      </c>
      <c r="C9" s="203"/>
      <c r="D9" s="204"/>
      <c r="E9" s="205"/>
      <c r="F9" s="206"/>
    </row>
    <row r="10" spans="1:6" ht="25.5">
      <c r="A10" s="201" t="s">
        <v>270</v>
      </c>
      <c r="B10" s="207" t="s">
        <v>271</v>
      </c>
      <c r="C10" s="203"/>
      <c r="D10" s="204"/>
      <c r="E10" s="205"/>
      <c r="F10" s="206"/>
    </row>
    <row r="11" spans="1:6" ht="25.5">
      <c r="A11" s="201" t="s">
        <v>272</v>
      </c>
      <c r="B11" s="207" t="s">
        <v>273</v>
      </c>
      <c r="C11" s="203"/>
      <c r="D11" s="204"/>
      <c r="E11" s="205"/>
      <c r="F11" s="206"/>
    </row>
    <row r="12" spans="1:6" ht="25.5">
      <c r="A12" s="201" t="s">
        <v>274</v>
      </c>
      <c r="B12" s="207" t="s">
        <v>275</v>
      </c>
      <c r="C12" s="203"/>
      <c r="D12" s="204"/>
      <c r="E12" s="205"/>
      <c r="F12" s="206"/>
    </row>
    <row r="13" spans="1:6" ht="26.25" customHeight="1">
      <c r="A13" s="201" t="s">
        <v>276</v>
      </c>
      <c r="B13" s="207" t="s">
        <v>277</v>
      </c>
      <c r="C13" s="203"/>
      <c r="D13" s="204"/>
      <c r="E13" s="205"/>
      <c r="F13" s="206"/>
    </row>
    <row r="14" spans="1:6" ht="15" customHeight="1">
      <c r="A14" s="201" t="s">
        <v>278</v>
      </c>
      <c r="B14" s="207" t="s">
        <v>279</v>
      </c>
      <c r="C14" s="203"/>
      <c r="D14" s="204"/>
      <c r="E14" s="205"/>
      <c r="F14" s="206"/>
    </row>
    <row r="15" spans="1:6">
      <c r="A15" s="201" t="s">
        <v>280</v>
      </c>
      <c r="B15" s="207" t="s">
        <v>281</v>
      </c>
      <c r="C15" s="203"/>
      <c r="D15" s="204"/>
      <c r="E15" s="205"/>
      <c r="F15" s="206"/>
    </row>
    <row r="16" spans="1:6">
      <c r="A16" s="201" t="s">
        <v>282</v>
      </c>
      <c r="B16" s="207" t="s">
        <v>283</v>
      </c>
      <c r="C16" s="203"/>
      <c r="D16" s="204"/>
      <c r="E16" s="205"/>
      <c r="F16" s="206"/>
    </row>
    <row r="17" spans="1:6">
      <c r="F17" s="199"/>
    </row>
    <row r="18" spans="1:6">
      <c r="F18" s="199"/>
    </row>
    <row r="19" spans="1:6">
      <c r="F19" s="199"/>
    </row>
    <row r="20" spans="1:6" s="214" customFormat="1">
      <c r="A20" s="208" t="s">
        <v>284</v>
      </c>
      <c r="B20" s="209" t="s">
        <v>285</v>
      </c>
      <c r="C20" s="210"/>
      <c r="D20" s="211"/>
      <c r="E20" s="212"/>
      <c r="F20" s="213"/>
    </row>
    <row r="21" spans="1:6" s="214" customFormat="1">
      <c r="A21" s="215"/>
      <c r="B21" s="216"/>
      <c r="C21" s="217"/>
      <c r="D21" s="218"/>
      <c r="E21" s="219"/>
      <c r="F21" s="220"/>
    </row>
    <row r="22" spans="1:6" s="214" customFormat="1">
      <c r="A22" s="215"/>
      <c r="B22" s="216"/>
      <c r="C22" s="217"/>
      <c r="D22" s="218"/>
      <c r="E22" s="219"/>
      <c r="F22" s="220"/>
    </row>
    <row r="23" spans="1:6" s="214" customFormat="1" ht="63.75">
      <c r="A23" s="221" t="s">
        <v>286</v>
      </c>
      <c r="B23" s="222" t="s">
        <v>287</v>
      </c>
      <c r="C23" s="210" t="s">
        <v>18</v>
      </c>
      <c r="D23" s="211">
        <v>1</v>
      </c>
      <c r="E23" s="212">
        <v>0</v>
      </c>
      <c r="F23" s="213">
        <f>D23*E23</f>
        <v>0</v>
      </c>
    </row>
    <row r="24" spans="1:6" s="214" customFormat="1" ht="13.5" customHeight="1">
      <c r="A24" s="221"/>
      <c r="B24" s="132"/>
      <c r="C24" s="210"/>
      <c r="D24" s="211"/>
      <c r="E24" s="212"/>
      <c r="F24" s="213"/>
    </row>
    <row r="25" spans="1:6" s="214" customFormat="1" ht="29.25" customHeight="1">
      <c r="A25" s="221" t="s">
        <v>288</v>
      </c>
      <c r="B25" s="132" t="s">
        <v>289</v>
      </c>
      <c r="C25" s="210" t="s">
        <v>18</v>
      </c>
      <c r="D25" s="211">
        <v>1</v>
      </c>
      <c r="E25" s="212">
        <v>0</v>
      </c>
      <c r="F25" s="213">
        <f>D25*E25</f>
        <v>0</v>
      </c>
    </row>
    <row r="26" spans="1:6" s="214" customFormat="1">
      <c r="A26" s="221"/>
      <c r="B26" s="132"/>
      <c r="C26" s="210"/>
      <c r="D26" s="211"/>
      <c r="E26" s="212"/>
      <c r="F26" s="213"/>
    </row>
    <row r="27" spans="1:6" s="214" customFormat="1" ht="63.75">
      <c r="A27" s="221" t="s">
        <v>290</v>
      </c>
      <c r="B27" s="132" t="s">
        <v>291</v>
      </c>
      <c r="C27" s="210" t="s">
        <v>18</v>
      </c>
      <c r="D27" s="211">
        <v>2</v>
      </c>
      <c r="E27" s="212">
        <v>0</v>
      </c>
      <c r="F27" s="213">
        <f>D27*E27</f>
        <v>0</v>
      </c>
    </row>
    <row r="28" spans="1:6" s="214" customFormat="1">
      <c r="A28" s="221"/>
      <c r="B28" s="132"/>
      <c r="C28" s="210"/>
      <c r="D28" s="211"/>
      <c r="E28" s="212"/>
      <c r="F28" s="213"/>
    </row>
    <row r="29" spans="1:6" s="214" customFormat="1" ht="40.5" customHeight="1">
      <c r="A29" s="221" t="s">
        <v>292</v>
      </c>
      <c r="B29" s="132" t="s">
        <v>293</v>
      </c>
      <c r="C29" s="210" t="s">
        <v>18</v>
      </c>
      <c r="D29" s="211">
        <v>27</v>
      </c>
      <c r="E29" s="212">
        <v>0</v>
      </c>
      <c r="F29" s="213">
        <f>D29*E29</f>
        <v>0</v>
      </c>
    </row>
    <row r="30" spans="1:6" s="214" customFormat="1">
      <c r="A30" s="215"/>
      <c r="B30" s="216"/>
      <c r="C30" s="217"/>
      <c r="D30" s="218"/>
      <c r="E30" s="219"/>
      <c r="F30" s="220"/>
    </row>
    <row r="31" spans="1:6" s="214" customFormat="1" ht="27.75" customHeight="1">
      <c r="A31" s="221" t="s">
        <v>294</v>
      </c>
      <c r="B31" s="132" t="s">
        <v>295</v>
      </c>
      <c r="C31" s="210" t="s">
        <v>18</v>
      </c>
      <c r="D31" s="211">
        <v>2</v>
      </c>
      <c r="E31" s="212">
        <v>0</v>
      </c>
      <c r="F31" s="213">
        <f>D31*E31</f>
        <v>0</v>
      </c>
    </row>
    <row r="32" spans="1:6" s="214" customFormat="1" ht="12.75" customHeight="1">
      <c r="A32" s="221"/>
      <c r="B32" s="132"/>
      <c r="C32" s="210"/>
      <c r="D32" s="211"/>
      <c r="E32" s="212"/>
      <c r="F32" s="213"/>
    </row>
    <row r="33" spans="1:57" s="214" customFormat="1" ht="55.35" customHeight="1">
      <c r="A33" s="221" t="s">
        <v>19</v>
      </c>
      <c r="B33" s="223" t="s">
        <v>296</v>
      </c>
      <c r="C33" s="210" t="s">
        <v>18</v>
      </c>
      <c r="D33" s="211">
        <v>27</v>
      </c>
      <c r="E33" s="212">
        <v>0</v>
      </c>
      <c r="F33" s="213">
        <f>D33*E33</f>
        <v>0</v>
      </c>
    </row>
    <row r="34" spans="1:57" s="214" customFormat="1">
      <c r="A34" s="215"/>
      <c r="B34" s="216"/>
      <c r="C34" s="217"/>
      <c r="D34" s="218"/>
      <c r="E34" s="219"/>
      <c r="F34" s="220"/>
    </row>
    <row r="35" spans="1:57" s="214" customFormat="1" ht="54.75" customHeight="1">
      <c r="A35" s="221" t="s">
        <v>297</v>
      </c>
      <c r="B35" s="126" t="s">
        <v>298</v>
      </c>
      <c r="C35" s="210" t="s">
        <v>18</v>
      </c>
      <c r="D35" s="211">
        <v>1</v>
      </c>
      <c r="E35" s="212">
        <v>0</v>
      </c>
      <c r="F35" s="213">
        <f>D35*E35</f>
        <v>0</v>
      </c>
    </row>
    <row r="36" spans="1:57" s="214" customFormat="1" ht="14.25" customHeight="1">
      <c r="A36" s="221"/>
      <c r="B36" s="126"/>
      <c r="C36" s="210"/>
      <c r="D36" s="211"/>
      <c r="E36" s="212"/>
      <c r="F36" s="213"/>
    </row>
    <row r="37" spans="1:57" s="224" customFormat="1">
      <c r="A37" s="221" t="s">
        <v>299</v>
      </c>
      <c r="B37" s="223" t="s">
        <v>300</v>
      </c>
      <c r="C37" s="210"/>
      <c r="D37" s="211"/>
      <c r="E37" s="212"/>
      <c r="F37" s="213"/>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row>
    <row r="38" spans="1:57" s="214" customFormat="1">
      <c r="A38" s="221"/>
      <c r="B38" s="223" t="s">
        <v>301</v>
      </c>
      <c r="C38" s="210"/>
      <c r="D38" s="211"/>
      <c r="E38" s="212"/>
      <c r="F38" s="213"/>
    </row>
    <row r="39" spans="1:57" s="214" customFormat="1">
      <c r="A39" s="221"/>
      <c r="B39" s="223" t="s">
        <v>54</v>
      </c>
      <c r="C39" s="210"/>
      <c r="D39" s="211"/>
      <c r="E39" s="212"/>
      <c r="F39" s="213"/>
    </row>
    <row r="40" spans="1:57" s="214" customFormat="1">
      <c r="A40" s="221"/>
      <c r="B40" s="223" t="s">
        <v>72</v>
      </c>
      <c r="C40" s="210"/>
      <c r="D40" s="211"/>
      <c r="E40" s="212"/>
      <c r="F40" s="213"/>
    </row>
    <row r="41" spans="1:57" s="214" customFormat="1">
      <c r="A41" s="221"/>
      <c r="B41" s="223" t="s">
        <v>57</v>
      </c>
      <c r="C41" s="210" t="s">
        <v>302</v>
      </c>
      <c r="D41" s="211">
        <v>1</v>
      </c>
      <c r="E41" s="212">
        <v>0</v>
      </c>
      <c r="F41" s="213">
        <f>D41*E41</f>
        <v>0</v>
      </c>
    </row>
    <row r="42" spans="1:57" s="214" customFormat="1">
      <c r="A42" s="221"/>
      <c r="B42" s="223"/>
      <c r="C42" s="210"/>
      <c r="D42" s="211"/>
      <c r="E42" s="212"/>
      <c r="F42" s="213"/>
    </row>
    <row r="43" spans="1:57" s="214" customFormat="1" ht="38.25">
      <c r="A43" s="221" t="s">
        <v>249</v>
      </c>
      <c r="B43" s="126" t="s">
        <v>303</v>
      </c>
      <c r="C43" s="210" t="s">
        <v>18</v>
      </c>
      <c r="D43" s="211">
        <v>1</v>
      </c>
      <c r="E43" s="212">
        <v>0</v>
      </c>
      <c r="F43" s="213">
        <f>D43*E43</f>
        <v>0</v>
      </c>
    </row>
    <row r="44" spans="1:57" s="214" customFormat="1">
      <c r="A44" s="221"/>
      <c r="B44" s="223"/>
      <c r="C44" s="210"/>
      <c r="D44" s="211"/>
      <c r="E44" s="212"/>
      <c r="F44" s="213"/>
    </row>
    <row r="45" spans="1:57" s="214" customFormat="1" ht="63.75">
      <c r="A45" s="221" t="s">
        <v>250</v>
      </c>
      <c r="B45" s="225" t="s">
        <v>304</v>
      </c>
      <c r="C45" s="210" t="s">
        <v>12</v>
      </c>
      <c r="D45" s="211">
        <v>650</v>
      </c>
      <c r="E45" s="212">
        <v>0</v>
      </c>
      <c r="F45" s="213">
        <f>D45*E45</f>
        <v>0</v>
      </c>
    </row>
    <row r="46" spans="1:57" s="214" customFormat="1">
      <c r="A46" s="215"/>
      <c r="B46" s="216"/>
      <c r="C46" s="217"/>
      <c r="D46" s="218"/>
      <c r="E46" s="219"/>
      <c r="F46" s="220"/>
    </row>
    <row r="47" spans="1:57" s="214" customFormat="1" ht="76.5">
      <c r="A47" s="221" t="s">
        <v>251</v>
      </c>
      <c r="B47" s="126" t="s">
        <v>305</v>
      </c>
      <c r="C47" s="210" t="s">
        <v>12</v>
      </c>
      <c r="D47" s="211">
        <v>650</v>
      </c>
      <c r="E47" s="212">
        <v>0</v>
      </c>
      <c r="F47" s="213">
        <f>D47*E47</f>
        <v>0</v>
      </c>
    </row>
    <row r="48" spans="1:57" s="214" customFormat="1">
      <c r="A48" s="215"/>
      <c r="B48" s="216"/>
      <c r="C48" s="217"/>
      <c r="D48" s="218"/>
      <c r="E48" s="219"/>
      <c r="F48" s="220"/>
    </row>
    <row r="49" spans="1:6" s="214" customFormat="1" ht="63.75">
      <c r="A49" s="215" t="s">
        <v>306</v>
      </c>
      <c r="B49" s="216" t="s">
        <v>307</v>
      </c>
      <c r="C49" s="217" t="s">
        <v>18</v>
      </c>
      <c r="D49" s="218">
        <v>3</v>
      </c>
      <c r="E49" s="212">
        <v>0</v>
      </c>
      <c r="F49" s="213">
        <f>D49*E49</f>
        <v>0</v>
      </c>
    </row>
    <row r="50" spans="1:6" s="214" customFormat="1">
      <c r="A50" s="215"/>
      <c r="B50" s="216"/>
      <c r="C50" s="217"/>
      <c r="D50" s="218"/>
      <c r="E50" s="219"/>
      <c r="F50" s="220"/>
    </row>
    <row r="51" spans="1:6" s="214" customFormat="1" ht="38.25">
      <c r="A51" s="221" t="s">
        <v>308</v>
      </c>
      <c r="B51" s="126" t="s">
        <v>309</v>
      </c>
      <c r="C51" s="210" t="s">
        <v>18</v>
      </c>
      <c r="D51" s="211">
        <v>27</v>
      </c>
      <c r="E51" s="212">
        <v>0</v>
      </c>
      <c r="F51" s="213">
        <f>D51*E51</f>
        <v>0</v>
      </c>
    </row>
    <row r="52" spans="1:6" s="214" customFormat="1">
      <c r="A52" s="208"/>
      <c r="B52" s="209"/>
      <c r="C52" s="210"/>
      <c r="D52" s="211"/>
      <c r="E52" s="210"/>
      <c r="F52" s="226"/>
    </row>
    <row r="53" spans="1:6" s="214" customFormat="1">
      <c r="A53" s="221"/>
      <c r="B53" s="49"/>
      <c r="C53" s="210"/>
      <c r="D53" s="211"/>
      <c r="E53" s="212"/>
      <c r="F53" s="213"/>
    </row>
    <row r="54" spans="1:6" s="214" customFormat="1">
      <c r="A54" s="227" t="s">
        <v>310</v>
      </c>
      <c r="B54" s="228" t="s">
        <v>311</v>
      </c>
      <c r="C54" s="210" t="s">
        <v>312</v>
      </c>
      <c r="D54" s="211">
        <v>1</v>
      </c>
      <c r="E54" s="212">
        <v>0</v>
      </c>
      <c r="F54" s="213">
        <f>D54*E54</f>
        <v>0</v>
      </c>
    </row>
    <row r="55" spans="1:6" s="214" customFormat="1">
      <c r="A55" s="227" t="s">
        <v>313</v>
      </c>
      <c r="B55" s="132" t="s">
        <v>314</v>
      </c>
      <c r="C55" s="210" t="s">
        <v>312</v>
      </c>
      <c r="D55" s="211">
        <v>1</v>
      </c>
      <c r="E55" s="212">
        <v>0</v>
      </c>
      <c r="F55" s="213">
        <f>D55*E55</f>
        <v>0</v>
      </c>
    </row>
    <row r="56" spans="1:6" s="214" customFormat="1">
      <c r="A56" s="227" t="s">
        <v>315</v>
      </c>
      <c r="B56" s="132" t="s">
        <v>316</v>
      </c>
      <c r="C56" s="210" t="s">
        <v>312</v>
      </c>
      <c r="D56" s="211">
        <v>1</v>
      </c>
      <c r="E56" s="212">
        <v>0</v>
      </c>
      <c r="F56" s="213">
        <f>D56*E56</f>
        <v>0</v>
      </c>
    </row>
    <row r="57" spans="1:6">
      <c r="F57" s="199"/>
    </row>
    <row r="58" spans="1:6">
      <c r="A58" s="229"/>
      <c r="B58" s="230" t="s">
        <v>317</v>
      </c>
      <c r="C58" s="231"/>
      <c r="D58" s="232"/>
      <c r="E58" s="233"/>
      <c r="F58" s="234">
        <f>SUM(F23:F57)</f>
        <v>0</v>
      </c>
    </row>
    <row r="59" spans="1:6">
      <c r="F59" s="199"/>
    </row>
    <row r="60" spans="1:6">
      <c r="F60" s="199"/>
    </row>
    <row r="61" spans="1:6">
      <c r="F61" s="199"/>
    </row>
    <row r="62" spans="1:6" s="214" customFormat="1" ht="13.7" customHeight="1">
      <c r="A62" s="208" t="s">
        <v>88</v>
      </c>
      <c r="B62" s="235" t="s">
        <v>318</v>
      </c>
      <c r="C62" s="210"/>
      <c r="D62" s="211"/>
      <c r="E62" s="212"/>
      <c r="F62" s="213"/>
    </row>
    <row r="63" spans="1:6" s="214" customFormat="1" ht="16.350000000000001" customHeight="1">
      <c r="A63" s="208"/>
      <c r="B63" s="235"/>
      <c r="C63" s="210"/>
      <c r="D63" s="211"/>
      <c r="E63" s="212"/>
      <c r="F63" s="213"/>
    </row>
    <row r="64" spans="1:6" s="214" customFormat="1">
      <c r="A64" s="215"/>
      <c r="B64" s="216"/>
      <c r="C64" s="217"/>
      <c r="D64" s="218"/>
      <c r="E64" s="219"/>
      <c r="F64" s="220"/>
    </row>
    <row r="65" spans="1:9" s="214" customFormat="1" ht="76.5">
      <c r="A65" s="221" t="s">
        <v>319</v>
      </c>
      <c r="B65" s="132" t="s">
        <v>320</v>
      </c>
      <c r="C65" s="236" t="s">
        <v>18</v>
      </c>
      <c r="D65" s="211">
        <v>1</v>
      </c>
      <c r="E65" s="212">
        <v>0</v>
      </c>
      <c r="F65" s="213">
        <f>D65*E65</f>
        <v>0</v>
      </c>
    </row>
    <row r="66" spans="1:9" s="214" customFormat="1">
      <c r="A66" s="215"/>
      <c r="B66" s="216"/>
      <c r="C66" s="217"/>
      <c r="D66" s="218"/>
      <c r="E66" s="219"/>
      <c r="F66" s="213"/>
    </row>
    <row r="67" spans="1:9" s="214" customFormat="1" ht="25.5">
      <c r="A67" s="221" t="s">
        <v>321</v>
      </c>
      <c r="B67" s="237" t="s">
        <v>322</v>
      </c>
      <c r="C67" s="210" t="s">
        <v>18</v>
      </c>
      <c r="D67" s="211">
        <v>1</v>
      </c>
      <c r="E67" s="212">
        <v>0</v>
      </c>
      <c r="F67" s="213">
        <f>D67*E67</f>
        <v>0</v>
      </c>
    </row>
    <row r="68" spans="1:9" s="214" customFormat="1">
      <c r="A68" s="221"/>
      <c r="B68" s="237"/>
      <c r="C68" s="210"/>
      <c r="D68" s="211"/>
      <c r="E68" s="212"/>
      <c r="F68" s="213"/>
    </row>
    <row r="69" spans="1:9" s="214" customFormat="1" ht="38.25">
      <c r="A69" s="221" t="s">
        <v>121</v>
      </c>
      <c r="B69" s="238" t="s">
        <v>323</v>
      </c>
      <c r="C69" s="210" t="s">
        <v>18</v>
      </c>
      <c r="D69" s="211">
        <v>1</v>
      </c>
      <c r="E69" s="212">
        <v>0</v>
      </c>
      <c r="F69" s="213">
        <f>D69*E69</f>
        <v>0</v>
      </c>
    </row>
    <row r="70" spans="1:9">
      <c r="A70" s="215"/>
      <c r="B70" s="216"/>
      <c r="C70" s="217"/>
      <c r="D70" s="218"/>
      <c r="E70" s="219"/>
      <c r="F70" s="213"/>
      <c r="G70" s="214"/>
      <c r="H70" s="214"/>
      <c r="I70" s="214"/>
    </row>
    <row r="71" spans="1:9" s="214" customFormat="1" ht="38.25">
      <c r="A71" s="215" t="s">
        <v>122</v>
      </c>
      <c r="B71" s="132" t="s">
        <v>324</v>
      </c>
      <c r="C71" s="210" t="s">
        <v>18</v>
      </c>
      <c r="D71" s="211">
        <v>1</v>
      </c>
      <c r="E71" s="212">
        <v>0</v>
      </c>
      <c r="F71" s="213">
        <f>D71*E71</f>
        <v>0</v>
      </c>
    </row>
    <row r="72" spans="1:9" s="214" customFormat="1">
      <c r="A72" s="215"/>
      <c r="B72" s="216"/>
      <c r="C72" s="217"/>
      <c r="D72" s="218"/>
      <c r="E72" s="219"/>
      <c r="F72" s="213"/>
    </row>
    <row r="73" spans="1:9" s="214" customFormat="1" ht="63.75">
      <c r="A73" s="215" t="s">
        <v>325</v>
      </c>
      <c r="B73" s="132" t="s">
        <v>326</v>
      </c>
      <c r="C73" s="236" t="s">
        <v>48</v>
      </c>
      <c r="D73" s="218">
        <v>2</v>
      </c>
      <c r="E73" s="212">
        <v>0</v>
      </c>
      <c r="F73" s="213">
        <f>D73*E73</f>
        <v>0</v>
      </c>
    </row>
    <row r="74" spans="1:9" s="214" customFormat="1">
      <c r="A74" s="215"/>
      <c r="B74" s="132"/>
      <c r="C74" s="236"/>
      <c r="D74" s="218"/>
      <c r="E74" s="219"/>
      <c r="F74" s="213"/>
    </row>
    <row r="75" spans="1:9" s="214" customFormat="1" ht="25.5">
      <c r="A75" s="239" t="s">
        <v>327</v>
      </c>
      <c r="B75" s="126" t="s">
        <v>328</v>
      </c>
      <c r="C75" s="210" t="s">
        <v>18</v>
      </c>
      <c r="D75" s="211">
        <v>5</v>
      </c>
      <c r="E75" s="212">
        <v>0</v>
      </c>
      <c r="F75" s="213">
        <f>D75*E75</f>
        <v>0</v>
      </c>
    </row>
    <row r="76" spans="1:9" s="214" customFormat="1">
      <c r="A76" s="215"/>
      <c r="B76" s="216"/>
      <c r="C76" s="217"/>
      <c r="D76" s="218"/>
      <c r="E76" s="219"/>
      <c r="F76" s="213"/>
    </row>
    <row r="77" spans="1:9" s="214" customFormat="1" ht="51">
      <c r="A77" s="221" t="s">
        <v>329</v>
      </c>
      <c r="B77" s="132" t="s">
        <v>330</v>
      </c>
      <c r="C77" s="210" t="s">
        <v>18</v>
      </c>
      <c r="D77" s="211">
        <v>1</v>
      </c>
      <c r="E77" s="212">
        <v>0</v>
      </c>
      <c r="F77" s="213">
        <f>D77*E77</f>
        <v>0</v>
      </c>
    </row>
    <row r="78" spans="1:9" s="214" customFormat="1">
      <c r="A78" s="221"/>
      <c r="B78" s="132"/>
      <c r="C78" s="210"/>
      <c r="D78" s="211"/>
      <c r="E78" s="212"/>
      <c r="F78" s="213"/>
    </row>
    <row r="79" spans="1:9" s="214" customFormat="1" ht="51">
      <c r="A79" s="221" t="s">
        <v>331</v>
      </c>
      <c r="B79" s="132" t="s">
        <v>332</v>
      </c>
      <c r="C79" s="210" t="s">
        <v>18</v>
      </c>
      <c r="D79" s="211">
        <v>3</v>
      </c>
      <c r="E79" s="212">
        <v>0</v>
      </c>
      <c r="F79" s="213">
        <f>D79*E79</f>
        <v>0</v>
      </c>
    </row>
    <row r="80" spans="1:9" s="214" customFormat="1">
      <c r="A80" s="221"/>
      <c r="B80" s="132"/>
      <c r="C80" s="210"/>
      <c r="D80" s="211"/>
      <c r="E80" s="212"/>
      <c r="F80" s="213"/>
    </row>
    <row r="81" spans="1:9" s="214" customFormat="1" ht="25.5">
      <c r="A81" s="221" t="s">
        <v>333</v>
      </c>
      <c r="B81" s="126" t="s">
        <v>334</v>
      </c>
      <c r="C81" s="210" t="s">
        <v>18</v>
      </c>
      <c r="D81" s="211">
        <v>2</v>
      </c>
      <c r="E81" s="212">
        <v>0</v>
      </c>
      <c r="F81" s="213">
        <f>D81*E81</f>
        <v>0</v>
      </c>
    </row>
    <row r="82" spans="1:9" s="214" customFormat="1">
      <c r="A82" s="215"/>
      <c r="B82" s="126"/>
      <c r="C82" s="210"/>
      <c r="D82" s="211"/>
      <c r="E82" s="212"/>
      <c r="F82" s="213"/>
    </row>
    <row r="83" spans="1:9" s="214" customFormat="1" ht="25.5">
      <c r="A83" s="215" t="s">
        <v>335</v>
      </c>
      <c r="B83" s="240" t="s">
        <v>336</v>
      </c>
      <c r="C83" s="210" t="s">
        <v>18</v>
      </c>
      <c r="D83" s="211">
        <v>7</v>
      </c>
      <c r="E83" s="212">
        <v>0</v>
      </c>
      <c r="F83" s="213">
        <f>D83*E83</f>
        <v>0</v>
      </c>
    </row>
    <row r="84" spans="1:9">
      <c r="A84" s="215"/>
      <c r="B84" s="126"/>
      <c r="C84" s="210"/>
      <c r="D84" s="211"/>
      <c r="E84" s="212"/>
      <c r="F84" s="213"/>
    </row>
    <row r="85" spans="1:9" ht="25.5">
      <c r="A85" s="221" t="s">
        <v>337</v>
      </c>
      <c r="B85" s="240" t="s">
        <v>338</v>
      </c>
      <c r="C85" s="210" t="s">
        <v>18</v>
      </c>
      <c r="D85" s="211">
        <v>4</v>
      </c>
      <c r="E85" s="212">
        <v>0</v>
      </c>
      <c r="F85" s="213">
        <f>D85*E85</f>
        <v>0</v>
      </c>
    </row>
    <row r="86" spans="1:9">
      <c r="A86" s="221"/>
      <c r="B86" s="240"/>
      <c r="C86" s="210"/>
      <c r="D86" s="211"/>
      <c r="E86" s="212"/>
      <c r="F86" s="213"/>
    </row>
    <row r="87" spans="1:9" ht="25.5">
      <c r="A87" s="194" t="s">
        <v>339</v>
      </c>
      <c r="B87" s="240" t="s">
        <v>340</v>
      </c>
      <c r="C87" s="210" t="s">
        <v>18</v>
      </c>
      <c r="D87" s="211">
        <v>11</v>
      </c>
      <c r="E87" s="212">
        <v>0</v>
      </c>
      <c r="F87" s="213">
        <f>D87*E87</f>
        <v>0</v>
      </c>
    </row>
    <row r="88" spans="1:9">
      <c r="B88" s="240"/>
      <c r="C88" s="210"/>
      <c r="D88" s="211"/>
      <c r="E88" s="212"/>
      <c r="F88" s="213"/>
    </row>
    <row r="89" spans="1:9" ht="76.5">
      <c r="A89" s="221" t="s">
        <v>341</v>
      </c>
      <c r="B89" s="132" t="s">
        <v>342</v>
      </c>
      <c r="C89" s="210" t="s">
        <v>12</v>
      </c>
      <c r="D89" s="211">
        <v>400</v>
      </c>
      <c r="E89" s="212">
        <v>0</v>
      </c>
      <c r="F89" s="213">
        <f>D89*E89</f>
        <v>0</v>
      </c>
    </row>
    <row r="90" spans="1:9">
      <c r="A90" s="221"/>
      <c r="B90" s="132"/>
      <c r="C90" s="210"/>
      <c r="D90" s="211"/>
      <c r="E90" s="212"/>
      <c r="F90" s="213"/>
    </row>
    <row r="91" spans="1:9" ht="55.35" customHeight="1">
      <c r="A91" s="221" t="s">
        <v>343</v>
      </c>
      <c r="B91" s="132" t="s">
        <v>344</v>
      </c>
      <c r="C91" s="210" t="s">
        <v>12</v>
      </c>
      <c r="D91" s="211">
        <v>320</v>
      </c>
      <c r="E91" s="212">
        <v>0</v>
      </c>
      <c r="F91" s="213">
        <f>D91*E91</f>
        <v>0</v>
      </c>
    </row>
    <row r="92" spans="1:9" s="214" customFormat="1">
      <c r="A92" s="221"/>
      <c r="B92" s="132"/>
      <c r="C92" s="210"/>
      <c r="D92" s="211"/>
      <c r="E92" s="212"/>
      <c r="F92" s="213"/>
    </row>
    <row r="93" spans="1:9" s="214" customFormat="1" ht="63.75">
      <c r="A93" s="221" t="s">
        <v>345</v>
      </c>
      <c r="B93" s="132" t="s">
        <v>346</v>
      </c>
      <c r="C93" s="210" t="s">
        <v>12</v>
      </c>
      <c r="D93" s="211">
        <v>80</v>
      </c>
      <c r="E93" s="212">
        <v>0</v>
      </c>
      <c r="F93" s="213">
        <f>D93*E93</f>
        <v>0</v>
      </c>
    </row>
    <row r="94" spans="1:9" s="214" customFormat="1">
      <c r="A94" s="221"/>
      <c r="B94" s="132"/>
      <c r="C94" s="210"/>
      <c r="D94" s="211"/>
      <c r="E94" s="212"/>
      <c r="F94" s="213"/>
    </row>
    <row r="95" spans="1:9" s="214" customFormat="1" ht="38.25">
      <c r="A95" s="221" t="s">
        <v>347</v>
      </c>
      <c r="B95" s="132" t="s">
        <v>348</v>
      </c>
      <c r="C95" s="210" t="s">
        <v>12</v>
      </c>
      <c r="D95" s="211">
        <v>10</v>
      </c>
      <c r="E95" s="212">
        <v>0</v>
      </c>
      <c r="F95" s="213">
        <f>D95*E95</f>
        <v>0</v>
      </c>
    </row>
    <row r="96" spans="1:9" s="241" customFormat="1">
      <c r="A96" s="215"/>
      <c r="B96" s="216"/>
      <c r="C96" s="217"/>
      <c r="D96" s="218"/>
      <c r="E96" s="219"/>
      <c r="F96" s="220"/>
      <c r="G96" s="214"/>
      <c r="H96" s="214"/>
      <c r="I96" s="214"/>
    </row>
    <row r="97" spans="1:9" s="241" customFormat="1">
      <c r="A97" s="221" t="s">
        <v>349</v>
      </c>
      <c r="B97" s="222" t="s">
        <v>311</v>
      </c>
      <c r="C97" s="210" t="s">
        <v>350</v>
      </c>
      <c r="D97" s="211">
        <v>1</v>
      </c>
      <c r="E97" s="212">
        <v>0</v>
      </c>
      <c r="F97" s="213">
        <f>D97*E97</f>
        <v>0</v>
      </c>
      <c r="G97" s="214"/>
      <c r="H97" s="214"/>
      <c r="I97" s="214"/>
    </row>
    <row r="98" spans="1:9" s="241" customFormat="1">
      <c r="A98" s="221" t="s">
        <v>351</v>
      </c>
      <c r="B98" s="240" t="s">
        <v>314</v>
      </c>
      <c r="C98" s="210" t="s">
        <v>350</v>
      </c>
      <c r="D98" s="211">
        <v>1</v>
      </c>
      <c r="E98" s="212">
        <v>0</v>
      </c>
      <c r="F98" s="213">
        <f>D98*E98</f>
        <v>0</v>
      </c>
      <c r="G98" s="214"/>
      <c r="H98" s="214"/>
      <c r="I98" s="214"/>
    </row>
    <row r="99" spans="1:9" s="241" customFormat="1">
      <c r="A99" s="221" t="s">
        <v>352</v>
      </c>
      <c r="B99" s="240" t="s">
        <v>353</v>
      </c>
      <c r="C99" s="210" t="s">
        <v>350</v>
      </c>
      <c r="D99" s="211">
        <v>1</v>
      </c>
      <c r="E99" s="212">
        <v>0</v>
      </c>
      <c r="F99" s="213">
        <f>D99*E99</f>
        <v>0</v>
      </c>
      <c r="G99" s="214"/>
      <c r="H99" s="214"/>
      <c r="I99" s="214"/>
    </row>
    <row r="100" spans="1:9" s="241" customFormat="1">
      <c r="A100" s="221"/>
      <c r="B100" s="240"/>
      <c r="C100" s="210"/>
      <c r="D100" s="211"/>
      <c r="E100" s="212"/>
      <c r="F100" s="213"/>
      <c r="G100" s="214"/>
      <c r="H100" s="214"/>
      <c r="I100" s="214"/>
    </row>
    <row r="101" spans="1:9" s="241" customFormat="1">
      <c r="A101" s="221"/>
      <c r="B101" s="126"/>
      <c r="C101" s="210"/>
      <c r="D101" s="211"/>
      <c r="E101" s="242"/>
      <c r="F101" s="213"/>
      <c r="G101" s="214"/>
      <c r="H101" s="214"/>
      <c r="I101" s="214"/>
    </row>
    <row r="102" spans="1:9" ht="12.75" customHeight="1">
      <c r="A102" s="243"/>
      <c r="B102" s="230" t="s">
        <v>354</v>
      </c>
      <c r="C102" s="231"/>
      <c r="D102" s="232"/>
      <c r="E102" s="233"/>
      <c r="F102" s="234">
        <f>SUM(F65:F101)</f>
        <v>0</v>
      </c>
      <c r="G102" s="214"/>
      <c r="H102" s="214"/>
      <c r="I102" s="214"/>
    </row>
    <row r="103" spans="1:9" s="241" customFormat="1">
      <c r="A103" s="221"/>
      <c r="B103" s="126"/>
      <c r="C103" s="210"/>
      <c r="D103" s="211"/>
      <c r="E103" s="242"/>
      <c r="F103" s="213"/>
      <c r="G103" s="214"/>
      <c r="H103" s="214"/>
      <c r="I103" s="214"/>
    </row>
    <row r="104" spans="1:9" ht="12.75" customHeight="1">
      <c r="A104" s="244"/>
      <c r="B104" s="245"/>
      <c r="C104" s="210"/>
      <c r="D104" s="211"/>
      <c r="E104" s="212"/>
      <c r="F104" s="213"/>
      <c r="G104" s="214"/>
      <c r="H104" s="214"/>
      <c r="I104" s="214"/>
    </row>
    <row r="105" spans="1:9" ht="12.75" customHeight="1">
      <c r="F105" s="199"/>
      <c r="G105" s="214"/>
      <c r="H105" s="214"/>
      <c r="I105" s="214"/>
    </row>
    <row r="106" spans="1:9">
      <c r="A106" s="208"/>
      <c r="B106" s="209" t="s">
        <v>86</v>
      </c>
      <c r="C106" s="210"/>
      <c r="D106" s="211"/>
      <c r="E106" s="246"/>
      <c r="F106" s="247"/>
      <c r="G106" s="214"/>
      <c r="H106" s="214"/>
      <c r="I106" s="214"/>
    </row>
    <row r="107" spans="1:9" s="214" customFormat="1">
      <c r="A107" s="208"/>
      <c r="B107" s="209"/>
      <c r="C107" s="210"/>
      <c r="D107" s="211"/>
      <c r="E107" s="246"/>
      <c r="F107" s="247"/>
    </row>
    <row r="108" spans="1:9" ht="12.75" customHeight="1">
      <c r="A108" s="215"/>
      <c r="B108" s="216"/>
      <c r="C108" s="217"/>
      <c r="D108" s="218"/>
      <c r="E108" s="219"/>
      <c r="F108" s="220"/>
      <c r="G108" s="214"/>
      <c r="H108" s="214"/>
      <c r="I108" s="214"/>
    </row>
    <row r="109" spans="1:9">
      <c r="A109" s="208" t="s">
        <v>284</v>
      </c>
      <c r="B109" s="209" t="s">
        <v>355</v>
      </c>
      <c r="C109" s="210"/>
      <c r="D109" s="211"/>
      <c r="E109" s="210"/>
      <c r="F109" s="234">
        <f>F58</f>
        <v>0</v>
      </c>
      <c r="G109" s="214"/>
      <c r="H109" s="214"/>
      <c r="I109" s="214"/>
    </row>
    <row r="110" spans="1:9" ht="13.7" customHeight="1">
      <c r="A110" s="208" t="s">
        <v>88</v>
      </c>
      <c r="B110" s="235" t="s">
        <v>318</v>
      </c>
      <c r="C110" s="210"/>
      <c r="D110" s="211"/>
      <c r="E110" s="210"/>
      <c r="F110" s="234">
        <f>F102</f>
        <v>0</v>
      </c>
      <c r="G110" s="214"/>
      <c r="H110" s="214"/>
      <c r="I110" s="214"/>
    </row>
    <row r="111" spans="1:9">
      <c r="A111" s="208"/>
      <c r="B111" s="248"/>
      <c r="C111" s="210"/>
      <c r="D111" s="211"/>
      <c r="E111" s="210"/>
      <c r="F111" s="226"/>
      <c r="G111" s="214"/>
      <c r="H111" s="214"/>
      <c r="I111" s="214"/>
    </row>
    <row r="112" spans="1:9">
      <c r="A112" s="208"/>
      <c r="B112" s="202"/>
      <c r="C112" s="210"/>
      <c r="D112" s="211"/>
      <c r="E112" s="210"/>
      <c r="F112" s="226"/>
    </row>
    <row r="113" spans="1:9">
      <c r="A113" s="249"/>
      <c r="B113" s="250" t="s">
        <v>356</v>
      </c>
      <c r="C113" s="251"/>
      <c r="D113" s="252"/>
      <c r="E113" s="251"/>
      <c r="F113" s="253">
        <f>SUM(F109:F112)</f>
        <v>0</v>
      </c>
      <c r="G113" s="214"/>
      <c r="H113" s="214"/>
      <c r="I113" s="214"/>
    </row>
    <row r="114" spans="1:9">
      <c r="A114" s="221"/>
      <c r="B114" s="209" t="s">
        <v>357</v>
      </c>
      <c r="C114" s="210"/>
      <c r="D114" s="211"/>
      <c r="E114" s="210"/>
      <c r="F114" s="226">
        <f>F113*0.21</f>
        <v>0</v>
      </c>
      <c r="G114" s="214"/>
      <c r="H114" s="214"/>
      <c r="I114" s="214"/>
    </row>
    <row r="115" spans="1:9">
      <c r="A115" s="254"/>
      <c r="B115" s="255" t="s">
        <v>100</v>
      </c>
      <c r="C115" s="256"/>
      <c r="D115" s="257"/>
      <c r="E115" s="256"/>
      <c r="F115" s="258">
        <f>F113+F114</f>
        <v>0</v>
      </c>
    </row>
    <row r="116" spans="1:9" ht="14.25" customHeight="1">
      <c r="A116" s="208"/>
      <c r="B116" s="209"/>
      <c r="C116" s="210"/>
      <c r="D116" s="211"/>
      <c r="E116" s="210"/>
      <c r="F116" s="226"/>
      <c r="G116" s="214"/>
      <c r="H116" s="214"/>
      <c r="I116" s="214"/>
    </row>
    <row r="118" spans="1:9">
      <c r="A118" s="215"/>
      <c r="B118" s="126"/>
      <c r="C118" s="217"/>
      <c r="D118" s="218"/>
      <c r="E118" s="219"/>
      <c r="F118" s="220"/>
    </row>
    <row r="119" spans="1:9">
      <c r="A119" s="215"/>
      <c r="B119" s="126"/>
      <c r="C119" s="217"/>
      <c r="D119" s="218"/>
      <c r="E119" s="219"/>
      <c r="F119" s="220"/>
    </row>
    <row r="121" spans="1:9">
      <c r="A121" s="221"/>
      <c r="B121" s="245"/>
      <c r="C121" s="210"/>
      <c r="D121" s="211"/>
      <c r="E121" s="246"/>
      <c r="F121" s="247"/>
    </row>
  </sheetData>
  <sheetProtection selectLockedCells="1" selectUnlockedCells="1"/>
  <pageMargins left="0.7" right="0.35" top="0.75" bottom="0.4" header="0.51180555555555596" footer="0.16"/>
  <pageSetup paperSize="9" scale="97"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1"/>
  <sheetViews>
    <sheetView zoomScaleNormal="100" workbookViewId="0">
      <selection sqref="A1:J3"/>
    </sheetView>
  </sheetViews>
  <sheetFormatPr defaultColWidth="8.85546875" defaultRowHeight="12.75"/>
  <cols>
    <col min="1" max="1" width="5.42578125" style="263" customWidth="1"/>
    <col min="2" max="4" width="9.140625" style="261" customWidth="1"/>
    <col min="5" max="5" width="8.85546875" style="261" customWidth="1"/>
    <col min="6" max="6" width="10.7109375" style="261" customWidth="1"/>
    <col min="7" max="7" width="8.7109375" style="262" customWidth="1"/>
    <col min="8" max="8" width="7" style="262" customWidth="1"/>
    <col min="9" max="9" width="8.7109375" style="262" customWidth="1"/>
    <col min="10" max="10" width="9.7109375" style="262" customWidth="1"/>
    <col min="257" max="257" width="5.42578125" customWidth="1"/>
    <col min="258" max="260" width="9.140625" customWidth="1"/>
    <col min="261" max="261" width="8.85546875" customWidth="1"/>
    <col min="262" max="262" width="9.140625" customWidth="1"/>
    <col min="263" max="263" width="8.7109375" customWidth="1"/>
    <col min="264" max="264" width="7" customWidth="1"/>
    <col min="265" max="265" width="8.7109375" customWidth="1"/>
    <col min="266" max="266" width="9.7109375" customWidth="1"/>
    <col min="513" max="513" width="5.42578125" customWidth="1"/>
    <col min="514" max="516" width="9.140625" customWidth="1"/>
    <col min="517" max="517" width="8.85546875" customWidth="1"/>
    <col min="518" max="518" width="9.140625" customWidth="1"/>
    <col min="519" max="519" width="8.7109375" customWidth="1"/>
    <col min="520" max="520" width="7" customWidth="1"/>
    <col min="521" max="521" width="8.7109375" customWidth="1"/>
    <col min="522" max="522" width="9.7109375" customWidth="1"/>
    <col min="769" max="769" width="5.42578125" customWidth="1"/>
    <col min="770" max="772" width="9.140625" customWidth="1"/>
    <col min="773" max="773" width="8.85546875" customWidth="1"/>
    <col min="774" max="774" width="9.140625" customWidth="1"/>
    <col min="775" max="775" width="8.7109375" customWidth="1"/>
    <col min="776" max="776" width="7" customWidth="1"/>
    <col min="777" max="777" width="8.7109375" customWidth="1"/>
    <col min="778" max="778" width="9.7109375" customWidth="1"/>
    <col min="1025" max="1025" width="5.42578125" customWidth="1"/>
    <col min="1026" max="1028" width="9.140625" customWidth="1"/>
    <col min="1029" max="1029" width="8.85546875" customWidth="1"/>
    <col min="1030" max="1030" width="9.140625" customWidth="1"/>
    <col min="1031" max="1031" width="8.7109375" customWidth="1"/>
    <col min="1032" max="1032" width="7" customWidth="1"/>
    <col min="1033" max="1033" width="8.7109375" customWidth="1"/>
    <col min="1034" max="1034" width="9.7109375" customWidth="1"/>
    <col min="1281" max="1281" width="5.42578125" customWidth="1"/>
    <col min="1282" max="1284" width="9.140625" customWidth="1"/>
    <col min="1285" max="1285" width="8.85546875" customWidth="1"/>
    <col min="1286" max="1286" width="9.140625" customWidth="1"/>
    <col min="1287" max="1287" width="8.7109375" customWidth="1"/>
    <col min="1288" max="1288" width="7" customWidth="1"/>
    <col min="1289" max="1289" width="8.7109375" customWidth="1"/>
    <col min="1290" max="1290" width="9.7109375" customWidth="1"/>
    <col min="1537" max="1537" width="5.42578125" customWidth="1"/>
    <col min="1538" max="1540" width="9.140625" customWidth="1"/>
    <col min="1541" max="1541" width="8.85546875" customWidth="1"/>
    <col min="1542" max="1542" width="9.140625" customWidth="1"/>
    <col min="1543" max="1543" width="8.7109375" customWidth="1"/>
    <col min="1544" max="1544" width="7" customWidth="1"/>
    <col min="1545" max="1545" width="8.7109375" customWidth="1"/>
    <col min="1546" max="1546" width="9.7109375" customWidth="1"/>
    <col min="1793" max="1793" width="5.42578125" customWidth="1"/>
    <col min="1794" max="1796" width="9.140625" customWidth="1"/>
    <col min="1797" max="1797" width="8.85546875" customWidth="1"/>
    <col min="1798" max="1798" width="9.140625" customWidth="1"/>
    <col min="1799" max="1799" width="8.7109375" customWidth="1"/>
    <col min="1800" max="1800" width="7" customWidth="1"/>
    <col min="1801" max="1801" width="8.7109375" customWidth="1"/>
    <col min="1802" max="1802" width="9.7109375" customWidth="1"/>
    <col min="2049" max="2049" width="5.42578125" customWidth="1"/>
    <col min="2050" max="2052" width="9.140625" customWidth="1"/>
    <col min="2053" max="2053" width="8.85546875" customWidth="1"/>
    <col min="2054" max="2054" width="9.140625" customWidth="1"/>
    <col min="2055" max="2055" width="8.7109375" customWidth="1"/>
    <col min="2056" max="2056" width="7" customWidth="1"/>
    <col min="2057" max="2057" width="8.7109375" customWidth="1"/>
    <col min="2058" max="2058" width="9.7109375" customWidth="1"/>
    <col min="2305" max="2305" width="5.42578125" customWidth="1"/>
    <col min="2306" max="2308" width="9.140625" customWidth="1"/>
    <col min="2309" max="2309" width="8.85546875" customWidth="1"/>
    <col min="2310" max="2310" width="9.140625" customWidth="1"/>
    <col min="2311" max="2311" width="8.7109375" customWidth="1"/>
    <col min="2312" max="2312" width="7" customWidth="1"/>
    <col min="2313" max="2313" width="8.7109375" customWidth="1"/>
    <col min="2314" max="2314" width="9.7109375" customWidth="1"/>
    <col min="2561" max="2561" width="5.42578125" customWidth="1"/>
    <col min="2562" max="2564" width="9.140625" customWidth="1"/>
    <col min="2565" max="2565" width="8.85546875" customWidth="1"/>
    <col min="2566" max="2566" width="9.140625" customWidth="1"/>
    <col min="2567" max="2567" width="8.7109375" customWidth="1"/>
    <col min="2568" max="2568" width="7" customWidth="1"/>
    <col min="2569" max="2569" width="8.7109375" customWidth="1"/>
    <col min="2570" max="2570" width="9.7109375" customWidth="1"/>
    <col min="2817" max="2817" width="5.42578125" customWidth="1"/>
    <col min="2818" max="2820" width="9.140625" customWidth="1"/>
    <col min="2821" max="2821" width="8.85546875" customWidth="1"/>
    <col min="2822" max="2822" width="9.140625" customWidth="1"/>
    <col min="2823" max="2823" width="8.7109375" customWidth="1"/>
    <col min="2824" max="2824" width="7" customWidth="1"/>
    <col min="2825" max="2825" width="8.7109375" customWidth="1"/>
    <col min="2826" max="2826" width="9.7109375" customWidth="1"/>
    <col min="3073" max="3073" width="5.42578125" customWidth="1"/>
    <col min="3074" max="3076" width="9.140625" customWidth="1"/>
    <col min="3077" max="3077" width="8.85546875" customWidth="1"/>
    <col min="3078" max="3078" width="9.140625" customWidth="1"/>
    <col min="3079" max="3079" width="8.7109375" customWidth="1"/>
    <col min="3080" max="3080" width="7" customWidth="1"/>
    <col min="3081" max="3081" width="8.7109375" customWidth="1"/>
    <col min="3082" max="3082" width="9.7109375" customWidth="1"/>
    <col min="3329" max="3329" width="5.42578125" customWidth="1"/>
    <col min="3330" max="3332" width="9.140625" customWidth="1"/>
    <col min="3333" max="3333" width="8.85546875" customWidth="1"/>
    <col min="3334" max="3334" width="9.140625" customWidth="1"/>
    <col min="3335" max="3335" width="8.7109375" customWidth="1"/>
    <col min="3336" max="3336" width="7" customWidth="1"/>
    <col min="3337" max="3337" width="8.7109375" customWidth="1"/>
    <col min="3338" max="3338" width="9.7109375" customWidth="1"/>
    <col min="3585" max="3585" width="5.42578125" customWidth="1"/>
    <col min="3586" max="3588" width="9.140625" customWidth="1"/>
    <col min="3589" max="3589" width="8.85546875" customWidth="1"/>
    <col min="3590" max="3590" width="9.140625" customWidth="1"/>
    <col min="3591" max="3591" width="8.7109375" customWidth="1"/>
    <col min="3592" max="3592" width="7" customWidth="1"/>
    <col min="3593" max="3593" width="8.7109375" customWidth="1"/>
    <col min="3594" max="3594" width="9.7109375" customWidth="1"/>
    <col min="3841" max="3841" width="5.42578125" customWidth="1"/>
    <col min="3842" max="3844" width="9.140625" customWidth="1"/>
    <col min="3845" max="3845" width="8.85546875" customWidth="1"/>
    <col min="3846" max="3846" width="9.140625" customWidth="1"/>
    <col min="3847" max="3847" width="8.7109375" customWidth="1"/>
    <col min="3848" max="3848" width="7" customWidth="1"/>
    <col min="3849" max="3849" width="8.7109375" customWidth="1"/>
    <col min="3850" max="3850" width="9.7109375" customWidth="1"/>
    <col min="4097" max="4097" width="5.42578125" customWidth="1"/>
    <col min="4098" max="4100" width="9.140625" customWidth="1"/>
    <col min="4101" max="4101" width="8.85546875" customWidth="1"/>
    <col min="4102" max="4102" width="9.140625" customWidth="1"/>
    <col min="4103" max="4103" width="8.7109375" customWidth="1"/>
    <col min="4104" max="4104" width="7" customWidth="1"/>
    <col min="4105" max="4105" width="8.7109375" customWidth="1"/>
    <col min="4106" max="4106" width="9.7109375" customWidth="1"/>
    <col min="4353" max="4353" width="5.42578125" customWidth="1"/>
    <col min="4354" max="4356" width="9.140625" customWidth="1"/>
    <col min="4357" max="4357" width="8.85546875" customWidth="1"/>
    <col min="4358" max="4358" width="9.140625" customWidth="1"/>
    <col min="4359" max="4359" width="8.7109375" customWidth="1"/>
    <col min="4360" max="4360" width="7" customWidth="1"/>
    <col min="4361" max="4361" width="8.7109375" customWidth="1"/>
    <col min="4362" max="4362" width="9.7109375" customWidth="1"/>
    <col min="4609" max="4609" width="5.42578125" customWidth="1"/>
    <col min="4610" max="4612" width="9.140625" customWidth="1"/>
    <col min="4613" max="4613" width="8.85546875" customWidth="1"/>
    <col min="4614" max="4614" width="9.140625" customWidth="1"/>
    <col min="4615" max="4615" width="8.7109375" customWidth="1"/>
    <col min="4616" max="4616" width="7" customWidth="1"/>
    <col min="4617" max="4617" width="8.7109375" customWidth="1"/>
    <col min="4618" max="4618" width="9.7109375" customWidth="1"/>
    <col min="4865" max="4865" width="5.42578125" customWidth="1"/>
    <col min="4866" max="4868" width="9.140625" customWidth="1"/>
    <col min="4869" max="4869" width="8.85546875" customWidth="1"/>
    <col min="4870" max="4870" width="9.140625" customWidth="1"/>
    <col min="4871" max="4871" width="8.7109375" customWidth="1"/>
    <col min="4872" max="4872" width="7" customWidth="1"/>
    <col min="4873" max="4873" width="8.7109375" customWidth="1"/>
    <col min="4874" max="4874" width="9.7109375" customWidth="1"/>
    <col min="5121" max="5121" width="5.42578125" customWidth="1"/>
    <col min="5122" max="5124" width="9.140625" customWidth="1"/>
    <col min="5125" max="5125" width="8.85546875" customWidth="1"/>
    <col min="5126" max="5126" width="9.140625" customWidth="1"/>
    <col min="5127" max="5127" width="8.7109375" customWidth="1"/>
    <col min="5128" max="5128" width="7" customWidth="1"/>
    <col min="5129" max="5129" width="8.7109375" customWidth="1"/>
    <col min="5130" max="5130" width="9.7109375" customWidth="1"/>
    <col min="5377" max="5377" width="5.42578125" customWidth="1"/>
    <col min="5378" max="5380" width="9.140625" customWidth="1"/>
    <col min="5381" max="5381" width="8.85546875" customWidth="1"/>
    <col min="5382" max="5382" width="9.140625" customWidth="1"/>
    <col min="5383" max="5383" width="8.7109375" customWidth="1"/>
    <col min="5384" max="5384" width="7" customWidth="1"/>
    <col min="5385" max="5385" width="8.7109375" customWidth="1"/>
    <col min="5386" max="5386" width="9.7109375" customWidth="1"/>
    <col min="5633" max="5633" width="5.42578125" customWidth="1"/>
    <col min="5634" max="5636" width="9.140625" customWidth="1"/>
    <col min="5637" max="5637" width="8.85546875" customWidth="1"/>
    <col min="5638" max="5638" width="9.140625" customWidth="1"/>
    <col min="5639" max="5639" width="8.7109375" customWidth="1"/>
    <col min="5640" max="5640" width="7" customWidth="1"/>
    <col min="5641" max="5641" width="8.7109375" customWidth="1"/>
    <col min="5642" max="5642" width="9.7109375" customWidth="1"/>
    <col min="5889" max="5889" width="5.42578125" customWidth="1"/>
    <col min="5890" max="5892" width="9.140625" customWidth="1"/>
    <col min="5893" max="5893" width="8.85546875" customWidth="1"/>
    <col min="5894" max="5894" width="9.140625" customWidth="1"/>
    <col min="5895" max="5895" width="8.7109375" customWidth="1"/>
    <col min="5896" max="5896" width="7" customWidth="1"/>
    <col min="5897" max="5897" width="8.7109375" customWidth="1"/>
    <col min="5898" max="5898" width="9.7109375" customWidth="1"/>
    <col min="6145" max="6145" width="5.42578125" customWidth="1"/>
    <col min="6146" max="6148" width="9.140625" customWidth="1"/>
    <col min="6149" max="6149" width="8.85546875" customWidth="1"/>
    <col min="6150" max="6150" width="9.140625" customWidth="1"/>
    <col min="6151" max="6151" width="8.7109375" customWidth="1"/>
    <col min="6152" max="6152" width="7" customWidth="1"/>
    <col min="6153" max="6153" width="8.7109375" customWidth="1"/>
    <col min="6154" max="6154" width="9.7109375" customWidth="1"/>
    <col min="6401" max="6401" width="5.42578125" customWidth="1"/>
    <col min="6402" max="6404" width="9.140625" customWidth="1"/>
    <col min="6405" max="6405" width="8.85546875" customWidth="1"/>
    <col min="6406" max="6406" width="9.140625" customWidth="1"/>
    <col min="6407" max="6407" width="8.7109375" customWidth="1"/>
    <col min="6408" max="6408" width="7" customWidth="1"/>
    <col min="6409" max="6409" width="8.7109375" customWidth="1"/>
    <col min="6410" max="6410" width="9.7109375" customWidth="1"/>
    <col min="6657" max="6657" width="5.42578125" customWidth="1"/>
    <col min="6658" max="6660" width="9.140625" customWidth="1"/>
    <col min="6661" max="6661" width="8.85546875" customWidth="1"/>
    <col min="6662" max="6662" width="9.140625" customWidth="1"/>
    <col min="6663" max="6663" width="8.7109375" customWidth="1"/>
    <col min="6664" max="6664" width="7" customWidth="1"/>
    <col min="6665" max="6665" width="8.7109375" customWidth="1"/>
    <col min="6666" max="6666" width="9.7109375" customWidth="1"/>
    <col min="6913" max="6913" width="5.42578125" customWidth="1"/>
    <col min="6914" max="6916" width="9.140625" customWidth="1"/>
    <col min="6917" max="6917" width="8.85546875" customWidth="1"/>
    <col min="6918" max="6918" width="9.140625" customWidth="1"/>
    <col min="6919" max="6919" width="8.7109375" customWidth="1"/>
    <col min="6920" max="6920" width="7" customWidth="1"/>
    <col min="6921" max="6921" width="8.7109375" customWidth="1"/>
    <col min="6922" max="6922" width="9.7109375" customWidth="1"/>
    <col min="7169" max="7169" width="5.42578125" customWidth="1"/>
    <col min="7170" max="7172" width="9.140625" customWidth="1"/>
    <col min="7173" max="7173" width="8.85546875" customWidth="1"/>
    <col min="7174" max="7174" width="9.140625" customWidth="1"/>
    <col min="7175" max="7175" width="8.7109375" customWidth="1"/>
    <col min="7176" max="7176" width="7" customWidth="1"/>
    <col min="7177" max="7177" width="8.7109375" customWidth="1"/>
    <col min="7178" max="7178" width="9.7109375" customWidth="1"/>
    <col min="7425" max="7425" width="5.42578125" customWidth="1"/>
    <col min="7426" max="7428" width="9.140625" customWidth="1"/>
    <col min="7429" max="7429" width="8.85546875" customWidth="1"/>
    <col min="7430" max="7430" width="9.140625" customWidth="1"/>
    <col min="7431" max="7431" width="8.7109375" customWidth="1"/>
    <col min="7432" max="7432" width="7" customWidth="1"/>
    <col min="7433" max="7433" width="8.7109375" customWidth="1"/>
    <col min="7434" max="7434" width="9.7109375" customWidth="1"/>
    <col min="7681" max="7681" width="5.42578125" customWidth="1"/>
    <col min="7682" max="7684" width="9.140625" customWidth="1"/>
    <col min="7685" max="7685" width="8.85546875" customWidth="1"/>
    <col min="7686" max="7686" width="9.140625" customWidth="1"/>
    <col min="7687" max="7687" width="8.7109375" customWidth="1"/>
    <col min="7688" max="7688" width="7" customWidth="1"/>
    <col min="7689" max="7689" width="8.7109375" customWidth="1"/>
    <col min="7690" max="7690" width="9.7109375" customWidth="1"/>
    <col min="7937" max="7937" width="5.42578125" customWidth="1"/>
    <col min="7938" max="7940" width="9.140625" customWidth="1"/>
    <col min="7941" max="7941" width="8.85546875" customWidth="1"/>
    <col min="7942" max="7942" width="9.140625" customWidth="1"/>
    <col min="7943" max="7943" width="8.7109375" customWidth="1"/>
    <col min="7944" max="7944" width="7" customWidth="1"/>
    <col min="7945" max="7945" width="8.7109375" customWidth="1"/>
    <col min="7946" max="7946" width="9.7109375" customWidth="1"/>
    <col min="8193" max="8193" width="5.42578125" customWidth="1"/>
    <col min="8194" max="8196" width="9.140625" customWidth="1"/>
    <col min="8197" max="8197" width="8.85546875" customWidth="1"/>
    <col min="8198" max="8198" width="9.140625" customWidth="1"/>
    <col min="8199" max="8199" width="8.7109375" customWidth="1"/>
    <col min="8200" max="8200" width="7" customWidth="1"/>
    <col min="8201" max="8201" width="8.7109375" customWidth="1"/>
    <col min="8202" max="8202" width="9.7109375" customWidth="1"/>
    <col min="8449" max="8449" width="5.42578125" customWidth="1"/>
    <col min="8450" max="8452" width="9.140625" customWidth="1"/>
    <col min="8453" max="8453" width="8.85546875" customWidth="1"/>
    <col min="8454" max="8454" width="9.140625" customWidth="1"/>
    <col min="8455" max="8455" width="8.7109375" customWidth="1"/>
    <col min="8456" max="8456" width="7" customWidth="1"/>
    <col min="8457" max="8457" width="8.7109375" customWidth="1"/>
    <col min="8458" max="8458" width="9.7109375" customWidth="1"/>
    <col min="8705" max="8705" width="5.42578125" customWidth="1"/>
    <col min="8706" max="8708" width="9.140625" customWidth="1"/>
    <col min="8709" max="8709" width="8.85546875" customWidth="1"/>
    <col min="8710" max="8710" width="9.140625" customWidth="1"/>
    <col min="8711" max="8711" width="8.7109375" customWidth="1"/>
    <col min="8712" max="8712" width="7" customWidth="1"/>
    <col min="8713" max="8713" width="8.7109375" customWidth="1"/>
    <col min="8714" max="8714" width="9.7109375" customWidth="1"/>
    <col min="8961" max="8961" width="5.42578125" customWidth="1"/>
    <col min="8962" max="8964" width="9.140625" customWidth="1"/>
    <col min="8965" max="8965" width="8.85546875" customWidth="1"/>
    <col min="8966" max="8966" width="9.140625" customWidth="1"/>
    <col min="8967" max="8967" width="8.7109375" customWidth="1"/>
    <col min="8968" max="8968" width="7" customWidth="1"/>
    <col min="8969" max="8969" width="8.7109375" customWidth="1"/>
    <col min="8970" max="8970" width="9.7109375" customWidth="1"/>
    <col min="9217" max="9217" width="5.42578125" customWidth="1"/>
    <col min="9218" max="9220" width="9.140625" customWidth="1"/>
    <col min="9221" max="9221" width="8.85546875" customWidth="1"/>
    <col min="9222" max="9222" width="9.140625" customWidth="1"/>
    <col min="9223" max="9223" width="8.7109375" customWidth="1"/>
    <col min="9224" max="9224" width="7" customWidth="1"/>
    <col min="9225" max="9225" width="8.7109375" customWidth="1"/>
    <col min="9226" max="9226" width="9.7109375" customWidth="1"/>
    <col min="9473" max="9473" width="5.42578125" customWidth="1"/>
    <col min="9474" max="9476" width="9.140625" customWidth="1"/>
    <col min="9477" max="9477" width="8.85546875" customWidth="1"/>
    <col min="9478" max="9478" width="9.140625" customWidth="1"/>
    <col min="9479" max="9479" width="8.7109375" customWidth="1"/>
    <col min="9480" max="9480" width="7" customWidth="1"/>
    <col min="9481" max="9481" width="8.7109375" customWidth="1"/>
    <col min="9482" max="9482" width="9.7109375" customWidth="1"/>
    <col min="9729" max="9729" width="5.42578125" customWidth="1"/>
    <col min="9730" max="9732" width="9.140625" customWidth="1"/>
    <col min="9733" max="9733" width="8.85546875" customWidth="1"/>
    <col min="9734" max="9734" width="9.140625" customWidth="1"/>
    <col min="9735" max="9735" width="8.7109375" customWidth="1"/>
    <col min="9736" max="9736" width="7" customWidth="1"/>
    <col min="9737" max="9737" width="8.7109375" customWidth="1"/>
    <col min="9738" max="9738" width="9.7109375" customWidth="1"/>
    <col min="9985" max="9985" width="5.42578125" customWidth="1"/>
    <col min="9986" max="9988" width="9.140625" customWidth="1"/>
    <col min="9989" max="9989" width="8.85546875" customWidth="1"/>
    <col min="9990" max="9990" width="9.140625" customWidth="1"/>
    <col min="9991" max="9991" width="8.7109375" customWidth="1"/>
    <col min="9992" max="9992" width="7" customWidth="1"/>
    <col min="9993" max="9993" width="8.7109375" customWidth="1"/>
    <col min="9994" max="9994" width="9.7109375" customWidth="1"/>
    <col min="10241" max="10241" width="5.42578125" customWidth="1"/>
    <col min="10242" max="10244" width="9.140625" customWidth="1"/>
    <col min="10245" max="10245" width="8.85546875" customWidth="1"/>
    <col min="10246" max="10246" width="9.140625" customWidth="1"/>
    <col min="10247" max="10247" width="8.7109375" customWidth="1"/>
    <col min="10248" max="10248" width="7" customWidth="1"/>
    <col min="10249" max="10249" width="8.7109375" customWidth="1"/>
    <col min="10250" max="10250" width="9.7109375" customWidth="1"/>
    <col min="10497" max="10497" width="5.42578125" customWidth="1"/>
    <col min="10498" max="10500" width="9.140625" customWidth="1"/>
    <col min="10501" max="10501" width="8.85546875" customWidth="1"/>
    <col min="10502" max="10502" width="9.140625" customWidth="1"/>
    <col min="10503" max="10503" width="8.7109375" customWidth="1"/>
    <col min="10504" max="10504" width="7" customWidth="1"/>
    <col min="10505" max="10505" width="8.7109375" customWidth="1"/>
    <col min="10506" max="10506" width="9.7109375" customWidth="1"/>
    <col min="10753" max="10753" width="5.42578125" customWidth="1"/>
    <col min="10754" max="10756" width="9.140625" customWidth="1"/>
    <col min="10757" max="10757" width="8.85546875" customWidth="1"/>
    <col min="10758" max="10758" width="9.140625" customWidth="1"/>
    <col min="10759" max="10759" width="8.7109375" customWidth="1"/>
    <col min="10760" max="10760" width="7" customWidth="1"/>
    <col min="10761" max="10761" width="8.7109375" customWidth="1"/>
    <col min="10762" max="10762" width="9.7109375" customWidth="1"/>
    <col min="11009" max="11009" width="5.42578125" customWidth="1"/>
    <col min="11010" max="11012" width="9.140625" customWidth="1"/>
    <col min="11013" max="11013" width="8.85546875" customWidth="1"/>
    <col min="11014" max="11014" width="9.140625" customWidth="1"/>
    <col min="11015" max="11015" width="8.7109375" customWidth="1"/>
    <col min="11016" max="11016" width="7" customWidth="1"/>
    <col min="11017" max="11017" width="8.7109375" customWidth="1"/>
    <col min="11018" max="11018" width="9.7109375" customWidth="1"/>
    <col min="11265" max="11265" width="5.42578125" customWidth="1"/>
    <col min="11266" max="11268" width="9.140625" customWidth="1"/>
    <col min="11269" max="11269" width="8.85546875" customWidth="1"/>
    <col min="11270" max="11270" width="9.140625" customWidth="1"/>
    <col min="11271" max="11271" width="8.7109375" customWidth="1"/>
    <col min="11272" max="11272" width="7" customWidth="1"/>
    <col min="11273" max="11273" width="8.7109375" customWidth="1"/>
    <col min="11274" max="11274" width="9.7109375" customWidth="1"/>
    <col min="11521" max="11521" width="5.42578125" customWidth="1"/>
    <col min="11522" max="11524" width="9.140625" customWidth="1"/>
    <col min="11525" max="11525" width="8.85546875" customWidth="1"/>
    <col min="11526" max="11526" width="9.140625" customWidth="1"/>
    <col min="11527" max="11527" width="8.7109375" customWidth="1"/>
    <col min="11528" max="11528" width="7" customWidth="1"/>
    <col min="11529" max="11529" width="8.7109375" customWidth="1"/>
    <col min="11530" max="11530" width="9.7109375" customWidth="1"/>
    <col min="11777" max="11777" width="5.42578125" customWidth="1"/>
    <col min="11778" max="11780" width="9.140625" customWidth="1"/>
    <col min="11781" max="11781" width="8.85546875" customWidth="1"/>
    <col min="11782" max="11782" width="9.140625" customWidth="1"/>
    <col min="11783" max="11783" width="8.7109375" customWidth="1"/>
    <col min="11784" max="11784" width="7" customWidth="1"/>
    <col min="11785" max="11785" width="8.7109375" customWidth="1"/>
    <col min="11786" max="11786" width="9.7109375" customWidth="1"/>
    <col min="12033" max="12033" width="5.42578125" customWidth="1"/>
    <col min="12034" max="12036" width="9.140625" customWidth="1"/>
    <col min="12037" max="12037" width="8.85546875" customWidth="1"/>
    <col min="12038" max="12038" width="9.140625" customWidth="1"/>
    <col min="12039" max="12039" width="8.7109375" customWidth="1"/>
    <col min="12040" max="12040" width="7" customWidth="1"/>
    <col min="12041" max="12041" width="8.7109375" customWidth="1"/>
    <col min="12042" max="12042" width="9.7109375" customWidth="1"/>
    <col min="12289" max="12289" width="5.42578125" customWidth="1"/>
    <col min="12290" max="12292" width="9.140625" customWidth="1"/>
    <col min="12293" max="12293" width="8.85546875" customWidth="1"/>
    <col min="12294" max="12294" width="9.140625" customWidth="1"/>
    <col min="12295" max="12295" width="8.7109375" customWidth="1"/>
    <col min="12296" max="12296" width="7" customWidth="1"/>
    <col min="12297" max="12297" width="8.7109375" customWidth="1"/>
    <col min="12298" max="12298" width="9.7109375" customWidth="1"/>
    <col min="12545" max="12545" width="5.42578125" customWidth="1"/>
    <col min="12546" max="12548" width="9.140625" customWidth="1"/>
    <col min="12549" max="12549" width="8.85546875" customWidth="1"/>
    <col min="12550" max="12550" width="9.140625" customWidth="1"/>
    <col min="12551" max="12551" width="8.7109375" customWidth="1"/>
    <col min="12552" max="12552" width="7" customWidth="1"/>
    <col min="12553" max="12553" width="8.7109375" customWidth="1"/>
    <col min="12554" max="12554" width="9.7109375" customWidth="1"/>
    <col min="12801" max="12801" width="5.42578125" customWidth="1"/>
    <col min="12802" max="12804" width="9.140625" customWidth="1"/>
    <col min="12805" max="12805" width="8.85546875" customWidth="1"/>
    <col min="12806" max="12806" width="9.140625" customWidth="1"/>
    <col min="12807" max="12807" width="8.7109375" customWidth="1"/>
    <col min="12808" max="12808" width="7" customWidth="1"/>
    <col min="12809" max="12809" width="8.7109375" customWidth="1"/>
    <col min="12810" max="12810" width="9.7109375" customWidth="1"/>
    <col min="13057" max="13057" width="5.42578125" customWidth="1"/>
    <col min="13058" max="13060" width="9.140625" customWidth="1"/>
    <col min="13061" max="13061" width="8.85546875" customWidth="1"/>
    <col min="13062" max="13062" width="9.140625" customWidth="1"/>
    <col min="13063" max="13063" width="8.7109375" customWidth="1"/>
    <col min="13064" max="13064" width="7" customWidth="1"/>
    <col min="13065" max="13065" width="8.7109375" customWidth="1"/>
    <col min="13066" max="13066" width="9.7109375" customWidth="1"/>
    <col min="13313" max="13313" width="5.42578125" customWidth="1"/>
    <col min="13314" max="13316" width="9.140625" customWidth="1"/>
    <col min="13317" max="13317" width="8.85546875" customWidth="1"/>
    <col min="13318" max="13318" width="9.140625" customWidth="1"/>
    <col min="13319" max="13319" width="8.7109375" customWidth="1"/>
    <col min="13320" max="13320" width="7" customWidth="1"/>
    <col min="13321" max="13321" width="8.7109375" customWidth="1"/>
    <col min="13322" max="13322" width="9.7109375" customWidth="1"/>
    <col min="13569" max="13569" width="5.42578125" customWidth="1"/>
    <col min="13570" max="13572" width="9.140625" customWidth="1"/>
    <col min="13573" max="13573" width="8.85546875" customWidth="1"/>
    <col min="13574" max="13574" width="9.140625" customWidth="1"/>
    <col min="13575" max="13575" width="8.7109375" customWidth="1"/>
    <col min="13576" max="13576" width="7" customWidth="1"/>
    <col min="13577" max="13577" width="8.7109375" customWidth="1"/>
    <col min="13578" max="13578" width="9.7109375" customWidth="1"/>
    <col min="13825" max="13825" width="5.42578125" customWidth="1"/>
    <col min="13826" max="13828" width="9.140625" customWidth="1"/>
    <col min="13829" max="13829" width="8.85546875" customWidth="1"/>
    <col min="13830" max="13830" width="9.140625" customWidth="1"/>
    <col min="13831" max="13831" width="8.7109375" customWidth="1"/>
    <col min="13832" max="13832" width="7" customWidth="1"/>
    <col min="13833" max="13833" width="8.7109375" customWidth="1"/>
    <col min="13834" max="13834" width="9.7109375" customWidth="1"/>
    <col min="14081" max="14081" width="5.42578125" customWidth="1"/>
    <col min="14082" max="14084" width="9.140625" customWidth="1"/>
    <col min="14085" max="14085" width="8.85546875" customWidth="1"/>
    <col min="14086" max="14086" width="9.140625" customWidth="1"/>
    <col min="14087" max="14087" width="8.7109375" customWidth="1"/>
    <col min="14088" max="14088" width="7" customWidth="1"/>
    <col min="14089" max="14089" width="8.7109375" customWidth="1"/>
    <col min="14090" max="14090" width="9.7109375" customWidth="1"/>
    <col min="14337" max="14337" width="5.42578125" customWidth="1"/>
    <col min="14338" max="14340" width="9.140625" customWidth="1"/>
    <col min="14341" max="14341" width="8.85546875" customWidth="1"/>
    <col min="14342" max="14342" width="9.140625" customWidth="1"/>
    <col min="14343" max="14343" width="8.7109375" customWidth="1"/>
    <col min="14344" max="14344" width="7" customWidth="1"/>
    <col min="14345" max="14345" width="8.7109375" customWidth="1"/>
    <col min="14346" max="14346" width="9.7109375" customWidth="1"/>
    <col min="14593" max="14593" width="5.42578125" customWidth="1"/>
    <col min="14594" max="14596" width="9.140625" customWidth="1"/>
    <col min="14597" max="14597" width="8.85546875" customWidth="1"/>
    <col min="14598" max="14598" width="9.140625" customWidth="1"/>
    <col min="14599" max="14599" width="8.7109375" customWidth="1"/>
    <col min="14600" max="14600" width="7" customWidth="1"/>
    <col min="14601" max="14601" width="8.7109375" customWidth="1"/>
    <col min="14602" max="14602" width="9.7109375" customWidth="1"/>
    <col min="14849" max="14849" width="5.42578125" customWidth="1"/>
    <col min="14850" max="14852" width="9.140625" customWidth="1"/>
    <col min="14853" max="14853" width="8.85546875" customWidth="1"/>
    <col min="14854" max="14854" width="9.140625" customWidth="1"/>
    <col min="14855" max="14855" width="8.7109375" customWidth="1"/>
    <col min="14856" max="14856" width="7" customWidth="1"/>
    <col min="14857" max="14857" width="8.7109375" customWidth="1"/>
    <col min="14858" max="14858" width="9.7109375" customWidth="1"/>
    <col min="15105" max="15105" width="5.42578125" customWidth="1"/>
    <col min="15106" max="15108" width="9.140625" customWidth="1"/>
    <col min="15109" max="15109" width="8.85546875" customWidth="1"/>
    <col min="15110" max="15110" width="9.140625" customWidth="1"/>
    <col min="15111" max="15111" width="8.7109375" customWidth="1"/>
    <col min="15112" max="15112" width="7" customWidth="1"/>
    <col min="15113" max="15113" width="8.7109375" customWidth="1"/>
    <col min="15114" max="15114" width="9.7109375" customWidth="1"/>
    <col min="15361" max="15361" width="5.42578125" customWidth="1"/>
    <col min="15362" max="15364" width="9.140625" customWidth="1"/>
    <col min="15365" max="15365" width="8.85546875" customWidth="1"/>
    <col min="15366" max="15366" width="9.140625" customWidth="1"/>
    <col min="15367" max="15367" width="8.7109375" customWidth="1"/>
    <col min="15368" max="15368" width="7" customWidth="1"/>
    <col min="15369" max="15369" width="8.7109375" customWidth="1"/>
    <col min="15370" max="15370" width="9.7109375" customWidth="1"/>
    <col min="15617" max="15617" width="5.42578125" customWidth="1"/>
    <col min="15618" max="15620" width="9.140625" customWidth="1"/>
    <col min="15621" max="15621" width="8.85546875" customWidth="1"/>
    <col min="15622" max="15622" width="9.140625" customWidth="1"/>
    <col min="15623" max="15623" width="8.7109375" customWidth="1"/>
    <col min="15624" max="15624" width="7" customWidth="1"/>
    <col min="15625" max="15625" width="8.7109375" customWidth="1"/>
    <col min="15626" max="15626" width="9.7109375" customWidth="1"/>
    <col min="15873" max="15873" width="5.42578125" customWidth="1"/>
    <col min="15874" max="15876" width="9.140625" customWidth="1"/>
    <col min="15877" max="15877" width="8.85546875" customWidth="1"/>
    <col min="15878" max="15878" width="9.140625" customWidth="1"/>
    <col min="15879" max="15879" width="8.7109375" customWidth="1"/>
    <col min="15880" max="15880" width="7" customWidth="1"/>
    <col min="15881" max="15881" width="8.7109375" customWidth="1"/>
    <col min="15882" max="15882" width="9.7109375" customWidth="1"/>
    <col min="16129" max="16129" width="5.42578125" customWidth="1"/>
    <col min="16130" max="16132" width="9.140625" customWidth="1"/>
    <col min="16133" max="16133" width="8.85546875" customWidth="1"/>
    <col min="16134" max="16134" width="9.140625" customWidth="1"/>
    <col min="16135" max="16135" width="8.7109375" customWidth="1"/>
    <col min="16136" max="16136" width="7" customWidth="1"/>
    <col min="16137" max="16137" width="8.7109375" customWidth="1"/>
    <col min="16138" max="16138" width="9.7109375" customWidth="1"/>
  </cols>
  <sheetData>
    <row r="1" spans="1:21" ht="15.75" customHeight="1">
      <c r="A1" s="793" t="s">
        <v>358</v>
      </c>
      <c r="B1" s="793"/>
      <c r="C1" s="793"/>
      <c r="D1" s="793"/>
      <c r="E1" s="793"/>
      <c r="F1" s="793"/>
      <c r="G1" s="793"/>
      <c r="H1" s="793"/>
      <c r="I1" s="793"/>
      <c r="J1" s="793"/>
    </row>
    <row r="2" spans="1:21" ht="15.75" customHeight="1">
      <c r="A2" s="793"/>
      <c r="B2" s="793"/>
      <c r="C2" s="793"/>
      <c r="D2" s="793"/>
      <c r="E2" s="793"/>
      <c r="F2" s="793"/>
      <c r="G2" s="793"/>
      <c r="H2" s="793"/>
      <c r="I2" s="793"/>
      <c r="J2" s="793"/>
    </row>
    <row r="3" spans="1:21" ht="15.75" customHeight="1">
      <c r="A3" s="793"/>
      <c r="B3" s="793"/>
      <c r="C3" s="793"/>
      <c r="D3" s="793"/>
      <c r="E3" s="793"/>
      <c r="F3" s="793"/>
      <c r="G3" s="793"/>
      <c r="H3" s="793"/>
      <c r="I3" s="793"/>
      <c r="J3" s="793"/>
    </row>
    <row r="4" spans="1:21" ht="15.75" customHeight="1">
      <c r="A4" s="260"/>
      <c r="B4" s="794"/>
      <c r="C4" s="794"/>
      <c r="D4" s="794"/>
      <c r="E4" s="794"/>
    </row>
    <row r="5" spans="1:21" ht="15.75">
      <c r="A5" s="260" t="s">
        <v>260</v>
      </c>
      <c r="B5" s="794" t="s">
        <v>359</v>
      </c>
      <c r="C5" s="794"/>
      <c r="D5" s="794"/>
      <c r="E5" s="794"/>
    </row>
    <row r="7" spans="1:21" ht="25.5" customHeight="1">
      <c r="A7" s="264" t="s">
        <v>360</v>
      </c>
      <c r="B7" s="795" t="s">
        <v>361</v>
      </c>
      <c r="C7" s="795"/>
      <c r="D7" s="795"/>
      <c r="E7" s="795"/>
      <c r="F7" s="795"/>
      <c r="G7" s="265" t="s">
        <v>362</v>
      </c>
      <c r="H7" s="265" t="s">
        <v>363</v>
      </c>
      <c r="I7" s="265" t="s">
        <v>364</v>
      </c>
      <c r="J7" s="265" t="s">
        <v>365</v>
      </c>
    </row>
    <row r="9" spans="1:21">
      <c r="B9" s="266"/>
      <c r="C9" s="266"/>
      <c r="D9" s="266"/>
      <c r="E9" s="266"/>
      <c r="F9" s="266"/>
    </row>
    <row r="10" spans="1:21" ht="15.75">
      <c r="A10" s="267" t="s">
        <v>366</v>
      </c>
      <c r="B10" s="268" t="s">
        <v>367</v>
      </c>
    </row>
    <row r="12" spans="1:21" ht="15">
      <c r="B12" s="269"/>
      <c r="C12" s="269"/>
      <c r="D12" s="269"/>
      <c r="E12" s="269"/>
      <c r="F12" s="269"/>
      <c r="H12" s="270"/>
      <c r="I12" s="271"/>
      <c r="L12" s="263"/>
      <c r="M12" s="269"/>
      <c r="N12" s="269"/>
      <c r="O12" s="269"/>
      <c r="P12" s="269"/>
      <c r="Q12" s="269"/>
      <c r="R12" s="262"/>
      <c r="S12" s="270"/>
      <c r="T12" s="262"/>
      <c r="U12" s="262"/>
    </row>
    <row r="13" spans="1:21">
      <c r="A13" s="796" t="s">
        <v>368</v>
      </c>
      <c r="B13" s="797" t="s">
        <v>369</v>
      </c>
      <c r="C13" s="798"/>
      <c r="D13" s="798"/>
      <c r="E13" s="798"/>
      <c r="F13" s="798"/>
    </row>
    <row r="14" spans="1:21">
      <c r="A14" s="796"/>
      <c r="B14" s="797"/>
      <c r="C14" s="798"/>
      <c r="D14" s="798"/>
      <c r="E14" s="798"/>
      <c r="F14" s="798"/>
    </row>
    <row r="15" spans="1:21" ht="15">
      <c r="A15" s="796"/>
      <c r="B15" s="799" t="s">
        <v>370</v>
      </c>
      <c r="C15" s="800"/>
      <c r="D15" s="800"/>
      <c r="E15" s="800"/>
      <c r="F15" s="800"/>
      <c r="G15" s="262" t="s">
        <v>18</v>
      </c>
      <c r="H15" s="262">
        <v>9</v>
      </c>
      <c r="I15" s="262">
        <v>0</v>
      </c>
      <c r="J15" s="262">
        <f>H15*I15</f>
        <v>0</v>
      </c>
    </row>
    <row r="16" spans="1:21" ht="15">
      <c r="B16" s="799" t="s">
        <v>371</v>
      </c>
      <c r="C16" s="800"/>
      <c r="D16" s="800"/>
      <c r="E16" s="800"/>
      <c r="F16" s="800"/>
      <c r="G16" s="262" t="s">
        <v>18</v>
      </c>
      <c r="H16" s="262">
        <v>2</v>
      </c>
      <c r="I16" s="262">
        <v>0</v>
      </c>
      <c r="J16" s="262">
        <f>H16*I16</f>
        <v>0</v>
      </c>
    </row>
    <row r="17" spans="1:10" ht="15">
      <c r="B17" s="272"/>
      <c r="C17" s="273"/>
      <c r="D17" s="273"/>
      <c r="E17" s="273"/>
      <c r="F17" s="273"/>
    </row>
    <row r="18" spans="1:10" ht="35.25" customHeight="1">
      <c r="A18" s="796" t="s">
        <v>372</v>
      </c>
      <c r="B18" s="801" t="s">
        <v>373</v>
      </c>
      <c r="C18" s="801"/>
      <c r="D18" s="801"/>
      <c r="E18" s="801"/>
      <c r="F18" s="801"/>
    </row>
    <row r="19" spans="1:10" ht="15">
      <c r="A19" s="796"/>
      <c r="B19" s="799" t="s">
        <v>370</v>
      </c>
      <c r="C19" s="800"/>
      <c r="D19" s="800"/>
      <c r="E19" s="800"/>
      <c r="F19" s="800"/>
      <c r="G19" s="262" t="s">
        <v>18</v>
      </c>
      <c r="H19" s="262">
        <v>2</v>
      </c>
      <c r="I19" s="262">
        <v>0</v>
      </c>
      <c r="J19" s="262">
        <f>H19*I19</f>
        <v>0</v>
      </c>
    </row>
    <row r="20" spans="1:10" ht="15">
      <c r="B20" s="272"/>
      <c r="C20" s="273"/>
      <c r="D20" s="273"/>
      <c r="E20" s="273"/>
      <c r="F20" s="273"/>
    </row>
    <row r="21" spans="1:10" ht="15" customHeight="1">
      <c r="A21" s="796" t="s">
        <v>374</v>
      </c>
      <c r="B21" s="797" t="s">
        <v>375</v>
      </c>
      <c r="C21" s="797"/>
      <c r="D21" s="797"/>
      <c r="E21" s="797"/>
      <c r="F21" s="797"/>
    </row>
    <row r="22" spans="1:10" ht="15" customHeight="1">
      <c r="A22" s="796"/>
      <c r="B22" s="797"/>
      <c r="C22" s="797"/>
      <c r="D22" s="797"/>
      <c r="E22" s="797"/>
      <c r="F22" s="797"/>
    </row>
    <row r="23" spans="1:10">
      <c r="A23" s="796"/>
      <c r="B23" s="797"/>
      <c r="C23" s="797"/>
      <c r="D23" s="797"/>
      <c r="E23" s="797"/>
      <c r="F23" s="797"/>
    </row>
    <row r="24" spans="1:10" ht="15">
      <c r="A24" s="796"/>
      <c r="B24" s="799" t="s">
        <v>371</v>
      </c>
      <c r="C24" s="800"/>
      <c r="D24" s="800"/>
      <c r="E24" s="800"/>
      <c r="F24" s="800"/>
      <c r="G24" s="262" t="s">
        <v>18</v>
      </c>
      <c r="H24" s="262">
        <v>1</v>
      </c>
      <c r="I24" s="262">
        <v>0</v>
      </c>
      <c r="J24" s="262">
        <f t="shared" ref="J24:J26" si="0">H24*I24</f>
        <v>0</v>
      </c>
    </row>
    <row r="25" spans="1:10" ht="15">
      <c r="A25" s="796"/>
      <c r="B25" s="799" t="s">
        <v>376</v>
      </c>
      <c r="C25" s="800"/>
      <c r="D25" s="800"/>
      <c r="E25" s="800"/>
      <c r="F25" s="800"/>
      <c r="G25" s="262" t="s">
        <v>18</v>
      </c>
      <c r="H25" s="262">
        <v>1</v>
      </c>
      <c r="I25" s="262">
        <v>0</v>
      </c>
      <c r="J25" s="262">
        <f t="shared" si="0"/>
        <v>0</v>
      </c>
    </row>
    <row r="26" spans="1:10" ht="15">
      <c r="B26" s="799" t="s">
        <v>370</v>
      </c>
      <c r="C26" s="800"/>
      <c r="D26" s="800"/>
      <c r="E26" s="800"/>
      <c r="F26" s="800"/>
      <c r="G26" s="262" t="s">
        <v>18</v>
      </c>
      <c r="H26" s="262">
        <v>2</v>
      </c>
      <c r="I26" s="262">
        <v>0</v>
      </c>
      <c r="J26" s="262">
        <f t="shared" si="0"/>
        <v>0</v>
      </c>
    </row>
    <row r="27" spans="1:10" ht="15">
      <c r="B27" s="272"/>
      <c r="C27" s="273"/>
      <c r="D27" s="273"/>
      <c r="E27" s="273"/>
      <c r="F27" s="273"/>
    </row>
    <row r="28" spans="1:10">
      <c r="A28" s="796" t="s">
        <v>377</v>
      </c>
      <c r="B28" s="797" t="s">
        <v>378</v>
      </c>
      <c r="C28" s="798"/>
      <c r="D28" s="798"/>
      <c r="E28" s="798"/>
      <c r="F28" s="798"/>
    </row>
    <row r="29" spans="1:10">
      <c r="A29" s="796"/>
      <c r="B29" s="798"/>
      <c r="C29" s="798"/>
      <c r="D29" s="798"/>
      <c r="E29" s="798"/>
      <c r="F29" s="798"/>
    </row>
    <row r="30" spans="1:10">
      <c r="A30" s="796"/>
      <c r="B30" s="798"/>
      <c r="C30" s="798"/>
      <c r="D30" s="798"/>
      <c r="E30" s="798"/>
      <c r="F30" s="798"/>
    </row>
    <row r="31" spans="1:10">
      <c r="A31" s="796"/>
      <c r="B31" s="798"/>
      <c r="C31" s="798"/>
      <c r="D31" s="798"/>
      <c r="E31" s="798"/>
      <c r="F31" s="798"/>
    </row>
    <row r="32" spans="1:10">
      <c r="A32" s="796"/>
      <c r="B32" s="798"/>
      <c r="C32" s="798"/>
      <c r="D32" s="798"/>
      <c r="E32" s="798"/>
      <c r="F32" s="798"/>
    </row>
    <row r="33" spans="1:12">
      <c r="A33" s="796"/>
      <c r="B33" s="798"/>
      <c r="C33" s="798"/>
      <c r="D33" s="798"/>
      <c r="E33" s="798"/>
      <c r="F33" s="798"/>
    </row>
    <row r="34" spans="1:12">
      <c r="A34" s="796"/>
      <c r="B34" s="798"/>
      <c r="C34" s="798"/>
      <c r="D34" s="798"/>
      <c r="E34" s="798"/>
      <c r="F34" s="798"/>
    </row>
    <row r="35" spans="1:12">
      <c r="A35" s="796"/>
      <c r="B35" s="798"/>
      <c r="C35" s="798"/>
      <c r="D35" s="798"/>
      <c r="E35" s="798"/>
      <c r="F35" s="798"/>
    </row>
    <row r="36" spans="1:12">
      <c r="A36" s="796"/>
      <c r="B36" s="798"/>
      <c r="C36" s="798"/>
      <c r="D36" s="798"/>
      <c r="E36" s="798"/>
      <c r="F36" s="798"/>
    </row>
    <row r="37" spans="1:12">
      <c r="A37" s="796"/>
      <c r="B37" s="798"/>
      <c r="C37" s="798"/>
      <c r="D37" s="798"/>
      <c r="E37" s="798"/>
      <c r="F37" s="798"/>
    </row>
    <row r="38" spans="1:12" ht="14.25">
      <c r="A38" s="796"/>
      <c r="B38" s="798"/>
      <c r="C38" s="798"/>
      <c r="D38" s="798"/>
      <c r="E38" s="798"/>
      <c r="F38" s="798"/>
      <c r="K38" s="274"/>
      <c r="L38" s="274"/>
    </row>
    <row r="39" spans="1:12" ht="14.25">
      <c r="A39" s="796"/>
      <c r="B39" s="798"/>
      <c r="C39" s="798"/>
      <c r="D39" s="798"/>
      <c r="E39" s="798"/>
      <c r="F39" s="798"/>
      <c r="K39" s="274"/>
      <c r="L39" s="274"/>
    </row>
    <row r="40" spans="1:12" ht="15.75" customHeight="1">
      <c r="A40" s="796"/>
      <c r="B40" s="798"/>
      <c r="C40" s="798"/>
      <c r="D40" s="798"/>
      <c r="E40" s="798"/>
      <c r="F40" s="798"/>
    </row>
    <row r="41" spans="1:12" ht="15">
      <c r="A41" s="796"/>
      <c r="B41" s="799" t="s">
        <v>379</v>
      </c>
      <c r="C41" s="800"/>
      <c r="D41" s="800"/>
      <c r="E41" s="800"/>
      <c r="F41" s="800"/>
      <c r="G41" s="275" t="s">
        <v>380</v>
      </c>
      <c r="H41" s="275">
        <v>4</v>
      </c>
      <c r="I41" s="262">
        <v>0</v>
      </c>
      <c r="J41" s="262">
        <f t="shared" ref="J41:J44" si="1">H41*I41</f>
        <v>0</v>
      </c>
    </row>
    <row r="42" spans="1:12" ht="15">
      <c r="A42" s="796"/>
      <c r="B42" s="799" t="s">
        <v>381</v>
      </c>
      <c r="C42" s="800"/>
      <c r="D42" s="800"/>
      <c r="E42" s="800"/>
      <c r="F42" s="800"/>
      <c r="G42" s="275" t="s">
        <v>380</v>
      </c>
      <c r="H42" s="275">
        <v>12</v>
      </c>
      <c r="I42" s="262">
        <v>0</v>
      </c>
      <c r="J42" s="262">
        <f t="shared" si="1"/>
        <v>0</v>
      </c>
    </row>
    <row r="43" spans="1:12" ht="15">
      <c r="A43" s="796"/>
      <c r="B43" s="799" t="s">
        <v>382</v>
      </c>
      <c r="C43" s="800"/>
      <c r="D43" s="800"/>
      <c r="E43" s="800"/>
      <c r="F43" s="800"/>
      <c r="G43" s="275" t="s">
        <v>380</v>
      </c>
      <c r="H43" s="275">
        <v>14</v>
      </c>
      <c r="I43" s="262">
        <v>0</v>
      </c>
      <c r="J43" s="262">
        <f t="shared" si="1"/>
        <v>0</v>
      </c>
    </row>
    <row r="44" spans="1:12" ht="15">
      <c r="A44" s="796"/>
      <c r="B44" s="799" t="s">
        <v>383</v>
      </c>
      <c r="C44" s="800"/>
      <c r="D44" s="800"/>
      <c r="E44" s="800"/>
      <c r="F44" s="800"/>
      <c r="G44" s="275" t="s">
        <v>380</v>
      </c>
      <c r="H44" s="275">
        <v>43</v>
      </c>
      <c r="I44" s="262">
        <v>0</v>
      </c>
      <c r="J44" s="262">
        <f t="shared" si="1"/>
        <v>0</v>
      </c>
    </row>
    <row r="45" spans="1:12" ht="15">
      <c r="B45" s="272"/>
      <c r="C45" s="273"/>
      <c r="D45" s="273"/>
      <c r="E45" s="273"/>
      <c r="F45" s="273"/>
      <c r="H45" s="276"/>
      <c r="I45" s="277"/>
    </row>
    <row r="46" spans="1:12">
      <c r="A46" s="796" t="s">
        <v>384</v>
      </c>
      <c r="B46" s="797" t="s">
        <v>385</v>
      </c>
      <c r="C46" s="797"/>
      <c r="D46" s="797"/>
      <c r="E46" s="797"/>
      <c r="F46" s="797"/>
    </row>
    <row r="47" spans="1:12">
      <c r="A47" s="796"/>
      <c r="B47" s="797"/>
      <c r="C47" s="797"/>
      <c r="D47" s="797"/>
      <c r="E47" s="797"/>
      <c r="F47" s="797"/>
    </row>
    <row r="48" spans="1:12" ht="15">
      <c r="A48" s="796"/>
      <c r="B48" s="797"/>
      <c r="C48" s="797"/>
      <c r="D48" s="797"/>
      <c r="E48" s="797"/>
      <c r="F48" s="797"/>
      <c r="G48" s="262" t="s">
        <v>380</v>
      </c>
      <c r="H48" s="275">
        <f>SUM(H41:H44)</f>
        <v>73</v>
      </c>
      <c r="I48" s="262">
        <v>0</v>
      </c>
      <c r="J48" s="262">
        <f>H48*I48</f>
        <v>0</v>
      </c>
    </row>
    <row r="50" spans="1:10" ht="15.75">
      <c r="B50" s="278" t="s">
        <v>386</v>
      </c>
      <c r="J50" s="279">
        <f>SUM(J13:J48)</f>
        <v>0</v>
      </c>
    </row>
    <row r="51" spans="1:10" ht="15.75">
      <c r="B51" s="278"/>
      <c r="G51" s="280"/>
      <c r="J51" s="279"/>
    </row>
    <row r="52" spans="1:10">
      <c r="A52" s="281"/>
      <c r="B52" s="281"/>
      <c r="C52" s="281"/>
      <c r="D52" s="281"/>
      <c r="E52" s="281"/>
      <c r="F52" s="281"/>
      <c r="G52" s="281"/>
      <c r="H52" s="281"/>
      <c r="I52" s="281"/>
      <c r="J52" s="281"/>
    </row>
    <row r="53" spans="1:10" ht="15.75">
      <c r="A53" s="282" t="s">
        <v>260</v>
      </c>
      <c r="B53" s="802" t="s">
        <v>387</v>
      </c>
      <c r="C53" s="802"/>
      <c r="D53" s="802"/>
      <c r="E53" s="802"/>
      <c r="F53" s="802"/>
      <c r="G53" s="283"/>
      <c r="H53" s="283"/>
      <c r="I53" s="283"/>
      <c r="J53" s="284">
        <f>J50</f>
        <v>0</v>
      </c>
    </row>
    <row r="54" spans="1:10" ht="15.75">
      <c r="A54" s="285"/>
      <c r="B54" s="286"/>
      <c r="C54" s="286"/>
      <c r="D54" s="286"/>
      <c r="E54" s="286"/>
      <c r="F54" s="286"/>
      <c r="G54" s="287"/>
      <c r="H54" s="287"/>
      <c r="I54" s="287"/>
      <c r="J54" s="288"/>
    </row>
    <row r="56" spans="1:10" ht="15.75">
      <c r="A56" s="289" t="s">
        <v>388</v>
      </c>
      <c r="B56" s="268" t="s">
        <v>389</v>
      </c>
    </row>
    <row r="57" spans="1:10" ht="15.75">
      <c r="A57" s="289"/>
      <c r="B57" s="268"/>
    </row>
    <row r="58" spans="1:10" ht="15.75">
      <c r="A58" s="285" t="s">
        <v>390</v>
      </c>
      <c r="B58" s="803" t="s">
        <v>391</v>
      </c>
      <c r="C58" s="803"/>
      <c r="D58" s="803"/>
      <c r="E58" s="803"/>
      <c r="F58" s="290"/>
      <c r="G58" s="287"/>
      <c r="H58" s="287"/>
      <c r="I58" s="287"/>
      <c r="J58" s="287"/>
    </row>
    <row r="59" spans="1:10" ht="15.75">
      <c r="A59" s="285"/>
      <c r="B59" s="291"/>
      <c r="C59" s="291"/>
      <c r="D59" s="291"/>
      <c r="E59" s="291"/>
      <c r="F59" s="290"/>
      <c r="G59" s="287"/>
      <c r="H59" s="287"/>
      <c r="I59" s="287"/>
      <c r="J59" s="287"/>
    </row>
    <row r="60" spans="1:10">
      <c r="A60" s="796" t="s">
        <v>392</v>
      </c>
      <c r="B60" s="797" t="s">
        <v>393</v>
      </c>
      <c r="C60" s="797"/>
      <c r="D60" s="797"/>
      <c r="E60" s="797"/>
      <c r="F60" s="797"/>
      <c r="G60" s="287"/>
      <c r="H60" s="287"/>
      <c r="I60" s="287"/>
      <c r="J60" s="287"/>
    </row>
    <row r="61" spans="1:10">
      <c r="A61" s="796"/>
      <c r="B61" s="797"/>
      <c r="C61" s="797"/>
      <c r="D61" s="797"/>
      <c r="E61" s="797"/>
      <c r="F61" s="797"/>
      <c r="G61" s="287"/>
      <c r="H61" s="287"/>
      <c r="I61" s="287"/>
      <c r="J61" s="287"/>
    </row>
    <row r="62" spans="1:10">
      <c r="A62" s="796"/>
      <c r="B62" s="797"/>
      <c r="C62" s="797"/>
      <c r="D62" s="797"/>
      <c r="E62" s="797"/>
      <c r="F62" s="797"/>
      <c r="G62" s="287"/>
      <c r="H62" s="287"/>
      <c r="I62" s="287"/>
      <c r="J62" s="287"/>
    </row>
    <row r="63" spans="1:10">
      <c r="A63" s="796"/>
      <c r="B63" s="797"/>
      <c r="C63" s="797"/>
      <c r="D63" s="797"/>
      <c r="E63" s="797"/>
      <c r="F63" s="797"/>
    </row>
    <row r="64" spans="1:10">
      <c r="A64" s="796"/>
      <c r="B64" s="797"/>
      <c r="C64" s="797"/>
      <c r="D64" s="797"/>
      <c r="E64" s="797"/>
      <c r="F64" s="797"/>
    </row>
    <row r="65" spans="1:10">
      <c r="A65" s="796"/>
      <c r="B65" s="797"/>
      <c r="C65" s="797"/>
      <c r="D65" s="797"/>
      <c r="E65" s="797"/>
      <c r="F65" s="797"/>
    </row>
    <row r="66" spans="1:10">
      <c r="A66" s="796"/>
      <c r="B66" s="797"/>
      <c r="C66" s="797"/>
      <c r="D66" s="797"/>
      <c r="E66" s="797"/>
      <c r="F66" s="797"/>
    </row>
    <row r="67" spans="1:10">
      <c r="A67" s="796"/>
      <c r="B67" s="797"/>
      <c r="C67" s="797"/>
      <c r="D67" s="797"/>
      <c r="E67" s="797"/>
      <c r="F67" s="797"/>
    </row>
    <row r="68" spans="1:10">
      <c r="A68" s="796"/>
      <c r="B68" s="797"/>
      <c r="C68" s="797"/>
      <c r="D68" s="797"/>
      <c r="E68" s="797"/>
      <c r="F68" s="797"/>
    </row>
    <row r="69" spans="1:10">
      <c r="A69" s="796"/>
      <c r="B69" s="797"/>
      <c r="C69" s="797"/>
      <c r="D69" s="797"/>
      <c r="E69" s="797"/>
      <c r="F69" s="797"/>
    </row>
    <row r="70" spans="1:10">
      <c r="A70" s="796"/>
      <c r="B70" s="797"/>
      <c r="C70" s="797"/>
      <c r="D70" s="797"/>
      <c r="E70" s="797"/>
      <c r="F70" s="797"/>
    </row>
    <row r="71" spans="1:10">
      <c r="A71" s="796"/>
      <c r="B71" s="797"/>
      <c r="C71" s="797"/>
      <c r="D71" s="797"/>
      <c r="E71" s="797"/>
      <c r="F71" s="797"/>
    </row>
    <row r="72" spans="1:10" ht="15">
      <c r="A72" s="796"/>
      <c r="B72" s="800" t="s">
        <v>394</v>
      </c>
      <c r="C72" s="800"/>
      <c r="D72" s="800"/>
      <c r="E72" s="800"/>
      <c r="F72" s="800"/>
      <c r="G72" s="262" t="s">
        <v>380</v>
      </c>
      <c r="H72" s="275">
        <v>48</v>
      </c>
      <c r="I72" s="262">
        <v>0</v>
      </c>
      <c r="J72" s="262">
        <f t="shared" ref="J72:J74" si="2">H72*I72</f>
        <v>0</v>
      </c>
    </row>
    <row r="73" spans="1:10" ht="15">
      <c r="A73" s="796"/>
      <c r="B73" s="800" t="s">
        <v>395</v>
      </c>
      <c r="C73" s="800"/>
      <c r="D73" s="800"/>
      <c r="E73" s="800"/>
      <c r="F73" s="800"/>
      <c r="G73" s="262" t="s">
        <v>380</v>
      </c>
      <c r="H73" s="275">
        <v>9</v>
      </c>
      <c r="I73" s="262">
        <v>0</v>
      </c>
      <c r="J73" s="262">
        <f t="shared" si="2"/>
        <v>0</v>
      </c>
    </row>
    <row r="74" spans="1:10" ht="15">
      <c r="A74" s="796"/>
      <c r="B74" s="800" t="s">
        <v>396</v>
      </c>
      <c r="C74" s="800"/>
      <c r="D74" s="800"/>
      <c r="E74" s="800"/>
      <c r="F74" s="800"/>
      <c r="G74" s="262" t="s">
        <v>380</v>
      </c>
      <c r="H74" s="275">
        <v>9</v>
      </c>
      <c r="I74" s="262">
        <v>0</v>
      </c>
      <c r="J74" s="262">
        <f t="shared" si="2"/>
        <v>0</v>
      </c>
    </row>
    <row r="75" spans="1:10" ht="15" customHeight="1">
      <c r="B75" s="273"/>
      <c r="C75" s="273"/>
      <c r="D75" s="273"/>
      <c r="E75" s="273"/>
      <c r="F75" s="273"/>
      <c r="H75" s="292"/>
      <c r="I75" s="292"/>
      <c r="J75" s="292"/>
    </row>
    <row r="76" spans="1:10" ht="15" customHeight="1">
      <c r="A76" s="796" t="s">
        <v>397</v>
      </c>
      <c r="B76" s="797" t="s">
        <v>398</v>
      </c>
      <c r="C76" s="797"/>
      <c r="D76" s="797"/>
      <c r="E76" s="797"/>
      <c r="F76" s="797"/>
      <c r="J76" s="277"/>
    </row>
    <row r="77" spans="1:10">
      <c r="A77" s="796"/>
      <c r="B77" s="797"/>
      <c r="C77" s="797"/>
      <c r="D77" s="797"/>
      <c r="E77" s="797"/>
      <c r="F77" s="797"/>
    </row>
    <row r="78" spans="1:10">
      <c r="A78" s="796"/>
      <c r="B78" s="797"/>
      <c r="C78" s="797"/>
      <c r="D78" s="797"/>
      <c r="E78" s="797"/>
      <c r="F78" s="797"/>
    </row>
    <row r="79" spans="1:10">
      <c r="A79" s="796"/>
      <c r="B79" s="797"/>
      <c r="C79" s="797"/>
      <c r="D79" s="797"/>
      <c r="E79" s="797"/>
      <c r="F79" s="797"/>
    </row>
    <row r="80" spans="1:10">
      <c r="A80" s="796"/>
      <c r="B80" s="797"/>
      <c r="C80" s="797"/>
      <c r="D80" s="797"/>
      <c r="E80" s="797"/>
      <c r="F80" s="797"/>
    </row>
    <row r="81" spans="1:10">
      <c r="B81" s="800" t="s">
        <v>399</v>
      </c>
      <c r="C81" s="800"/>
      <c r="D81" s="800"/>
      <c r="E81" s="800"/>
      <c r="F81" s="800"/>
      <c r="G81" s="262" t="s">
        <v>18</v>
      </c>
      <c r="H81" s="262">
        <v>2</v>
      </c>
      <c r="I81" s="262">
        <v>0</v>
      </c>
      <c r="J81" s="262">
        <f>H81*I81</f>
        <v>0</v>
      </c>
    </row>
    <row r="83" spans="1:10" ht="15" customHeight="1">
      <c r="A83" s="796" t="s">
        <v>400</v>
      </c>
      <c r="B83" s="797" t="s">
        <v>401</v>
      </c>
      <c r="C83" s="797"/>
      <c r="D83" s="797"/>
      <c r="E83" s="797"/>
      <c r="F83" s="797"/>
      <c r="J83" s="277"/>
    </row>
    <row r="84" spans="1:10">
      <c r="A84" s="796"/>
      <c r="B84" s="797"/>
      <c r="C84" s="797"/>
      <c r="D84" s="797"/>
      <c r="E84" s="797"/>
      <c r="F84" s="797"/>
    </row>
    <row r="85" spans="1:10">
      <c r="A85" s="796"/>
      <c r="B85" s="797"/>
      <c r="C85" s="797"/>
      <c r="D85" s="797"/>
      <c r="E85" s="797"/>
      <c r="F85" s="797"/>
    </row>
    <row r="86" spans="1:10">
      <c r="A86" s="796"/>
      <c r="B86" s="797"/>
      <c r="C86" s="797"/>
      <c r="D86" s="797"/>
      <c r="E86" s="797"/>
      <c r="F86" s="797"/>
    </row>
    <row r="87" spans="1:10">
      <c r="B87" s="800" t="s">
        <v>402</v>
      </c>
      <c r="C87" s="800"/>
      <c r="D87" s="800"/>
      <c r="E87" s="800"/>
      <c r="F87" s="800"/>
      <c r="G87" s="262" t="s">
        <v>18</v>
      </c>
      <c r="H87" s="262">
        <v>14</v>
      </c>
      <c r="I87" s="262">
        <v>0</v>
      </c>
      <c r="J87" s="262">
        <f>H87*I87</f>
        <v>0</v>
      </c>
    </row>
    <row r="88" spans="1:10">
      <c r="B88" s="273"/>
      <c r="C88" s="273"/>
      <c r="D88" s="273"/>
      <c r="E88" s="273"/>
      <c r="F88" s="273"/>
    </row>
    <row r="89" spans="1:10" ht="15" customHeight="1">
      <c r="A89" s="796" t="s">
        <v>403</v>
      </c>
      <c r="B89" s="804" t="s">
        <v>404</v>
      </c>
      <c r="C89" s="804"/>
      <c r="D89" s="804"/>
      <c r="E89" s="804"/>
      <c r="F89" s="804"/>
    </row>
    <row r="90" spans="1:10">
      <c r="A90" s="796"/>
      <c r="B90" s="804"/>
      <c r="C90" s="804"/>
      <c r="D90" s="804"/>
      <c r="E90" s="804"/>
      <c r="F90" s="804"/>
    </row>
    <row r="91" spans="1:10">
      <c r="A91" s="796"/>
      <c r="B91" s="800" t="s">
        <v>405</v>
      </c>
      <c r="C91" s="800"/>
      <c r="D91" s="800"/>
      <c r="E91" s="800"/>
      <c r="F91" s="800"/>
      <c r="G91" s="262" t="s">
        <v>18</v>
      </c>
      <c r="H91" s="262">
        <v>3</v>
      </c>
      <c r="I91" s="262">
        <v>0</v>
      </c>
      <c r="J91" s="262">
        <f>H91*I91</f>
        <v>0</v>
      </c>
    </row>
    <row r="92" spans="1:10">
      <c r="B92" s="273"/>
      <c r="C92" s="273"/>
      <c r="D92" s="273"/>
      <c r="E92" s="273"/>
      <c r="F92" s="273"/>
    </row>
    <row r="93" spans="1:10" ht="15" customHeight="1">
      <c r="A93" s="796" t="s">
        <v>406</v>
      </c>
      <c r="B93" s="797" t="s">
        <v>407</v>
      </c>
      <c r="C93" s="797"/>
      <c r="D93" s="797"/>
      <c r="E93" s="797"/>
      <c r="F93" s="797"/>
      <c r="G93" s="262" t="s">
        <v>18</v>
      </c>
      <c r="H93" s="262">
        <v>8</v>
      </c>
      <c r="I93" s="262">
        <v>0</v>
      </c>
      <c r="J93" s="262">
        <f>H93*I93</f>
        <v>0</v>
      </c>
    </row>
    <row r="94" spans="1:10">
      <c r="A94" s="796"/>
      <c r="B94" s="797"/>
      <c r="C94" s="797"/>
      <c r="D94" s="797"/>
      <c r="E94" s="797"/>
      <c r="F94" s="797"/>
      <c r="I94" s="276"/>
    </row>
    <row r="95" spans="1:10">
      <c r="B95" s="266"/>
      <c r="C95" s="266"/>
      <c r="D95" s="266"/>
      <c r="E95" s="266"/>
      <c r="F95" s="266"/>
      <c r="I95" s="293"/>
    </row>
    <row r="96" spans="1:10">
      <c r="A96" s="796" t="s">
        <v>408</v>
      </c>
      <c r="B96" s="797" t="s">
        <v>409</v>
      </c>
      <c r="C96" s="797"/>
      <c r="D96" s="797"/>
      <c r="E96" s="797"/>
      <c r="F96" s="797"/>
      <c r="I96" s="293"/>
    </row>
    <row r="97" spans="1:10">
      <c r="A97" s="796"/>
      <c r="B97" s="797"/>
      <c r="C97" s="797"/>
      <c r="D97" s="797"/>
      <c r="E97" s="797"/>
      <c r="F97" s="797"/>
      <c r="I97" s="293"/>
    </row>
    <row r="98" spans="1:10">
      <c r="A98" s="796"/>
      <c r="B98" s="797"/>
      <c r="C98" s="797"/>
      <c r="D98" s="797"/>
      <c r="E98" s="797"/>
      <c r="F98" s="797"/>
      <c r="I98" s="293"/>
    </row>
    <row r="99" spans="1:10">
      <c r="A99" s="796"/>
      <c r="B99" s="797"/>
      <c r="C99" s="797"/>
      <c r="D99" s="797"/>
      <c r="E99" s="797"/>
      <c r="F99" s="797"/>
      <c r="I99" s="293"/>
    </row>
    <row r="100" spans="1:10" ht="15" customHeight="1">
      <c r="A100" s="796"/>
      <c r="B100" s="797"/>
      <c r="C100" s="797"/>
      <c r="D100" s="797"/>
      <c r="E100" s="797"/>
      <c r="F100" s="797"/>
      <c r="G100" s="293" t="s">
        <v>380</v>
      </c>
      <c r="H100" s="275">
        <f>SUM(H72:H74)</f>
        <v>66</v>
      </c>
      <c r="I100" s="262">
        <v>0</v>
      </c>
      <c r="J100" s="262">
        <f>H100*I100</f>
        <v>0</v>
      </c>
    </row>
    <row r="101" spans="1:10" ht="15" customHeight="1"/>
    <row r="102" spans="1:10" ht="15.75">
      <c r="B102" s="278" t="s">
        <v>410</v>
      </c>
      <c r="J102" s="279">
        <f>SUM(J60:J101)</f>
        <v>0</v>
      </c>
    </row>
    <row r="104" spans="1:10" s="281" customFormat="1"/>
    <row r="105" spans="1:10" ht="15.75">
      <c r="A105" s="282" t="s">
        <v>388</v>
      </c>
      <c r="B105" s="294" t="s">
        <v>411</v>
      </c>
      <c r="C105" s="294"/>
      <c r="D105" s="295"/>
      <c r="E105" s="295"/>
      <c r="F105" s="295"/>
      <c r="G105" s="283"/>
      <c r="H105" s="283"/>
      <c r="I105" s="283"/>
      <c r="J105" s="284">
        <f>J102</f>
        <v>0</v>
      </c>
    </row>
    <row r="106" spans="1:10" ht="15.75">
      <c r="A106" s="285"/>
      <c r="B106" s="286"/>
      <c r="C106" s="286"/>
      <c r="D106" s="290"/>
      <c r="E106" s="290"/>
      <c r="F106" s="290"/>
      <c r="G106" s="287"/>
      <c r="H106" s="287"/>
      <c r="I106" s="287"/>
      <c r="J106" s="288"/>
    </row>
    <row r="107" spans="1:10" ht="15.75">
      <c r="A107" s="285"/>
      <c r="B107" s="286"/>
      <c r="C107" s="286"/>
      <c r="D107" s="290"/>
      <c r="E107" s="290"/>
      <c r="F107" s="290"/>
      <c r="G107" s="287"/>
      <c r="H107" s="287"/>
      <c r="I107" s="287"/>
      <c r="J107" s="288"/>
    </row>
    <row r="108" spans="1:10" ht="15.75">
      <c r="A108" s="289" t="s">
        <v>412</v>
      </c>
      <c r="B108" s="268" t="s">
        <v>413</v>
      </c>
    </row>
    <row r="109" spans="1:10" ht="15.75">
      <c r="A109" s="289"/>
      <c r="B109" s="268"/>
    </row>
    <row r="110" spans="1:10" ht="15.75">
      <c r="A110" s="285" t="s">
        <v>414</v>
      </c>
      <c r="B110" s="803" t="s">
        <v>391</v>
      </c>
      <c r="C110" s="803"/>
      <c r="D110" s="803"/>
      <c r="E110" s="803"/>
      <c r="F110" s="290"/>
      <c r="G110" s="287"/>
      <c r="H110" s="287"/>
      <c r="I110" s="287"/>
      <c r="J110" s="287"/>
    </row>
    <row r="111" spans="1:10">
      <c r="B111" s="266"/>
      <c r="C111" s="266"/>
      <c r="D111" s="266"/>
      <c r="E111" s="266"/>
      <c r="F111" s="266"/>
    </row>
    <row r="112" spans="1:10">
      <c r="A112" s="796" t="s">
        <v>415</v>
      </c>
      <c r="B112" s="797" t="s">
        <v>416</v>
      </c>
      <c r="C112" s="797"/>
      <c r="D112" s="797"/>
      <c r="E112" s="797"/>
      <c r="F112" s="797"/>
      <c r="J112" s="277"/>
    </row>
    <row r="113" spans="1:10" ht="15">
      <c r="A113" s="796"/>
      <c r="B113" s="797"/>
      <c r="C113" s="797"/>
      <c r="D113" s="797"/>
      <c r="E113" s="797"/>
      <c r="F113" s="797"/>
      <c r="G113" s="262" t="s">
        <v>380</v>
      </c>
      <c r="H113" s="275">
        <v>30</v>
      </c>
      <c r="I113" s="262">
        <v>0</v>
      </c>
      <c r="J113" s="262">
        <f>H113*I113</f>
        <v>0</v>
      </c>
    </row>
    <row r="114" spans="1:10" ht="15" customHeight="1"/>
    <row r="115" spans="1:10" ht="15.75">
      <c r="B115" s="278" t="s">
        <v>410</v>
      </c>
      <c r="J115" s="279">
        <f>SUM(J113:J114)</f>
        <v>0</v>
      </c>
    </row>
    <row r="117" spans="1:10" s="281" customFormat="1"/>
    <row r="118" spans="1:10" ht="15.75">
      <c r="A118" s="282" t="s">
        <v>412</v>
      </c>
      <c r="B118" s="294" t="s">
        <v>417</v>
      </c>
      <c r="C118" s="294"/>
      <c r="D118" s="295"/>
      <c r="E118" s="295"/>
      <c r="F118" s="295"/>
      <c r="G118" s="283"/>
      <c r="H118" s="283"/>
      <c r="I118" s="283"/>
      <c r="J118" s="284">
        <f>J115</f>
        <v>0</v>
      </c>
    </row>
    <row r="119" spans="1:10" ht="15.75">
      <c r="A119" s="285"/>
      <c r="B119" s="286"/>
      <c r="C119" s="286"/>
      <c r="D119" s="290"/>
      <c r="E119" s="290"/>
      <c r="F119" s="290"/>
      <c r="G119" s="287"/>
      <c r="H119" s="287"/>
      <c r="I119" s="287"/>
      <c r="J119" s="288"/>
    </row>
    <row r="120" spans="1:10" ht="15.75">
      <c r="A120" s="285"/>
      <c r="B120" s="286"/>
      <c r="C120" s="286"/>
      <c r="D120" s="290"/>
      <c r="E120" s="290"/>
      <c r="F120" s="290"/>
      <c r="G120" s="287"/>
      <c r="H120" s="287"/>
      <c r="I120" s="287"/>
      <c r="J120" s="288"/>
    </row>
    <row r="121" spans="1:10" ht="15.75">
      <c r="A121" s="285"/>
      <c r="B121" s="286"/>
      <c r="C121" s="286"/>
      <c r="D121" s="290"/>
      <c r="E121" s="290"/>
      <c r="F121" s="290"/>
      <c r="G121" s="287"/>
      <c r="H121" s="287"/>
      <c r="I121" s="287"/>
      <c r="J121" s="288"/>
    </row>
    <row r="122" spans="1:10" ht="15.75">
      <c r="A122" s="289" t="s">
        <v>418</v>
      </c>
      <c r="B122" s="268" t="s">
        <v>419</v>
      </c>
      <c r="C122" s="296"/>
      <c r="D122" s="296"/>
    </row>
    <row r="123" spans="1:10" ht="15.75">
      <c r="A123" s="289"/>
      <c r="B123" s="268"/>
      <c r="C123" s="296"/>
      <c r="D123" s="296"/>
    </row>
    <row r="125" spans="1:10" ht="15" customHeight="1">
      <c r="A125" s="807" t="s">
        <v>420</v>
      </c>
      <c r="B125" s="807"/>
      <c r="C125" s="807"/>
      <c r="D125" s="807"/>
      <c r="E125" s="807"/>
      <c r="F125" s="807"/>
      <c r="G125" s="807"/>
      <c r="H125" s="807"/>
      <c r="I125" s="807"/>
      <c r="J125" s="807"/>
    </row>
    <row r="126" spans="1:10" ht="15" customHeight="1">
      <c r="A126" s="807"/>
      <c r="B126" s="807"/>
      <c r="C126" s="807"/>
      <c r="D126" s="807"/>
      <c r="E126" s="807"/>
      <c r="F126" s="807"/>
      <c r="G126" s="807"/>
      <c r="H126" s="807"/>
      <c r="I126" s="807"/>
      <c r="J126" s="807"/>
    </row>
    <row r="127" spans="1:10">
      <c r="A127" s="807"/>
      <c r="B127" s="807"/>
      <c r="C127" s="807"/>
      <c r="D127" s="807"/>
      <c r="E127" s="807"/>
      <c r="F127" s="807"/>
      <c r="G127" s="807"/>
      <c r="H127" s="807"/>
      <c r="I127" s="807"/>
      <c r="J127" s="807"/>
    </row>
    <row r="128" spans="1:10">
      <c r="A128" s="807"/>
      <c r="B128" s="807"/>
      <c r="C128" s="807"/>
      <c r="D128" s="807"/>
      <c r="E128" s="807"/>
      <c r="F128" s="807"/>
      <c r="G128" s="807"/>
      <c r="H128" s="807"/>
      <c r="I128" s="807"/>
      <c r="J128" s="807"/>
    </row>
    <row r="129" spans="1:10">
      <c r="A129" s="807"/>
      <c r="B129" s="807"/>
      <c r="C129" s="807"/>
      <c r="D129" s="807"/>
      <c r="E129" s="807"/>
      <c r="F129" s="807"/>
      <c r="G129" s="807"/>
      <c r="H129" s="807"/>
      <c r="I129" s="807"/>
      <c r="J129" s="807"/>
    </row>
    <row r="130" spans="1:10">
      <c r="A130" s="807"/>
      <c r="B130" s="807"/>
      <c r="C130" s="807"/>
      <c r="D130" s="807"/>
      <c r="E130" s="807"/>
      <c r="F130" s="807"/>
      <c r="G130" s="807"/>
      <c r="H130" s="807"/>
      <c r="I130" s="807"/>
      <c r="J130" s="807"/>
    </row>
    <row r="132" spans="1:10">
      <c r="A132" s="796" t="s">
        <v>421</v>
      </c>
      <c r="B132" s="797" t="s">
        <v>422</v>
      </c>
      <c r="C132" s="797"/>
      <c r="D132" s="797"/>
      <c r="E132" s="797"/>
      <c r="F132" s="797"/>
    </row>
    <row r="133" spans="1:10">
      <c r="A133" s="796"/>
      <c r="B133" s="797"/>
      <c r="C133" s="797"/>
      <c r="D133" s="797"/>
      <c r="E133" s="797"/>
      <c r="F133" s="797"/>
    </row>
    <row r="134" spans="1:10" ht="15" customHeight="1">
      <c r="A134" s="796"/>
      <c r="B134" s="797"/>
      <c r="C134" s="797"/>
      <c r="D134" s="797"/>
      <c r="E134" s="797"/>
      <c r="F134" s="797"/>
    </row>
    <row r="135" spans="1:10" ht="15" customHeight="1">
      <c r="A135" s="796"/>
      <c r="B135" s="797"/>
      <c r="C135" s="797"/>
      <c r="D135" s="797"/>
      <c r="E135" s="797"/>
      <c r="F135" s="797"/>
    </row>
    <row r="136" spans="1:10" ht="15" customHeight="1">
      <c r="A136" s="796"/>
      <c r="B136" s="797"/>
      <c r="C136" s="797"/>
      <c r="D136" s="797"/>
      <c r="E136" s="797"/>
      <c r="F136" s="797"/>
    </row>
    <row r="137" spans="1:10">
      <c r="A137" s="796"/>
      <c r="B137" s="797"/>
      <c r="C137" s="797"/>
      <c r="D137" s="797"/>
      <c r="E137" s="797"/>
      <c r="F137" s="797"/>
    </row>
    <row r="138" spans="1:10">
      <c r="A138" s="796"/>
      <c r="B138" s="797"/>
      <c r="C138" s="797"/>
      <c r="D138" s="797"/>
      <c r="E138" s="797"/>
      <c r="F138" s="797"/>
    </row>
    <row r="139" spans="1:10">
      <c r="A139" s="796"/>
      <c r="B139" s="797"/>
      <c r="C139" s="797"/>
      <c r="D139" s="797"/>
      <c r="E139" s="797"/>
      <c r="F139" s="797"/>
      <c r="G139" s="262" t="s">
        <v>18</v>
      </c>
      <c r="H139" s="262">
        <v>2</v>
      </c>
      <c r="I139" s="262">
        <v>0</v>
      </c>
      <c r="J139" s="262">
        <f>H139*I139</f>
        <v>0</v>
      </c>
    </row>
    <row r="141" spans="1:10">
      <c r="A141" s="796" t="s">
        <v>423</v>
      </c>
      <c r="B141" s="797" t="s">
        <v>424</v>
      </c>
      <c r="C141" s="797"/>
      <c r="D141" s="797"/>
      <c r="E141" s="797"/>
      <c r="F141" s="797"/>
    </row>
    <row r="142" spans="1:10">
      <c r="A142" s="796"/>
      <c r="B142" s="797"/>
      <c r="C142" s="797"/>
      <c r="D142" s="797"/>
      <c r="E142" s="797"/>
      <c r="F142" s="797"/>
    </row>
    <row r="143" spans="1:10">
      <c r="A143" s="796"/>
      <c r="B143" s="797"/>
      <c r="C143" s="797"/>
      <c r="D143" s="797"/>
      <c r="E143" s="797"/>
      <c r="F143" s="797"/>
    </row>
    <row r="144" spans="1:10">
      <c r="A144" s="796"/>
      <c r="B144" s="797"/>
      <c r="C144" s="797"/>
      <c r="D144" s="797"/>
      <c r="E144" s="797"/>
      <c r="F144" s="797"/>
      <c r="G144" s="262" t="s">
        <v>18</v>
      </c>
      <c r="H144" s="262">
        <v>2</v>
      </c>
      <c r="I144" s="262">
        <v>0</v>
      </c>
      <c r="J144" s="262">
        <f>H144*I144</f>
        <v>0</v>
      </c>
    </row>
    <row r="145" spans="1:10" ht="15" customHeight="1"/>
    <row r="146" spans="1:10">
      <c r="A146" s="796" t="s">
        <v>425</v>
      </c>
      <c r="B146" s="797" t="s">
        <v>426</v>
      </c>
      <c r="C146" s="797"/>
      <c r="D146" s="797"/>
      <c r="E146" s="797"/>
      <c r="F146" s="797"/>
    </row>
    <row r="147" spans="1:10">
      <c r="A147" s="796"/>
      <c r="B147" s="797"/>
      <c r="C147" s="797"/>
      <c r="D147" s="797"/>
      <c r="E147" s="797"/>
      <c r="F147" s="797"/>
    </row>
    <row r="148" spans="1:10">
      <c r="A148" s="796"/>
      <c r="B148" s="797"/>
      <c r="C148" s="797"/>
      <c r="D148" s="797"/>
      <c r="E148" s="797"/>
      <c r="F148" s="797"/>
      <c r="G148" s="262" t="s">
        <v>18</v>
      </c>
      <c r="H148" s="262">
        <v>1</v>
      </c>
      <c r="I148" s="262">
        <v>0</v>
      </c>
      <c r="J148" s="262">
        <f>H148*I148</f>
        <v>0</v>
      </c>
    </row>
    <row r="149" spans="1:10" ht="15.75" customHeight="1">
      <c r="B149" s="266"/>
      <c r="C149" s="266"/>
      <c r="D149" s="266"/>
      <c r="E149" s="266"/>
      <c r="F149" s="266"/>
    </row>
    <row r="150" spans="1:10" ht="17.45" customHeight="1">
      <c r="A150" s="796" t="s">
        <v>427</v>
      </c>
      <c r="B150" s="805" t="s">
        <v>428</v>
      </c>
      <c r="C150" s="805"/>
      <c r="D150" s="805"/>
      <c r="E150" s="805"/>
      <c r="F150" s="805"/>
    </row>
    <row r="151" spans="1:10" ht="17.45" customHeight="1">
      <c r="A151" s="796"/>
      <c r="B151" s="805"/>
      <c r="C151" s="805"/>
      <c r="D151" s="805"/>
      <c r="E151" s="805"/>
      <c r="F151" s="805"/>
    </row>
    <row r="152" spans="1:10" ht="15">
      <c r="A152" s="796"/>
      <c r="B152" s="806" t="s">
        <v>429</v>
      </c>
      <c r="C152" s="806"/>
      <c r="D152" s="806"/>
      <c r="E152" s="806"/>
      <c r="F152" s="806"/>
      <c r="G152" s="262" t="s">
        <v>18</v>
      </c>
      <c r="H152" s="262">
        <v>6</v>
      </c>
      <c r="I152" s="262">
        <v>0</v>
      </c>
      <c r="J152" s="262">
        <f>H152*I152</f>
        <v>0</v>
      </c>
    </row>
    <row r="153" spans="1:10" ht="15">
      <c r="B153" s="297"/>
      <c r="C153" s="297"/>
      <c r="D153" s="297"/>
      <c r="E153" s="297"/>
      <c r="F153" s="297"/>
    </row>
    <row r="154" spans="1:10">
      <c r="A154" s="796" t="s">
        <v>430</v>
      </c>
      <c r="B154" s="797" t="s">
        <v>431</v>
      </c>
      <c r="C154" s="797"/>
      <c r="D154" s="797"/>
      <c r="E154" s="797"/>
      <c r="F154" s="797"/>
    </row>
    <row r="155" spans="1:10">
      <c r="A155" s="796"/>
      <c r="B155" s="797"/>
      <c r="C155" s="797"/>
      <c r="D155" s="797"/>
      <c r="E155" s="797"/>
      <c r="F155" s="797"/>
    </row>
    <row r="156" spans="1:10">
      <c r="A156" s="796"/>
      <c r="B156" s="797"/>
      <c r="C156" s="797"/>
      <c r="D156" s="797"/>
      <c r="E156" s="797"/>
      <c r="F156" s="797"/>
    </row>
    <row r="157" spans="1:10">
      <c r="A157" s="796"/>
      <c r="B157" s="797"/>
      <c r="C157" s="797"/>
      <c r="D157" s="797"/>
      <c r="E157" s="797"/>
      <c r="F157" s="797"/>
    </row>
    <row r="158" spans="1:10">
      <c r="B158" s="807" t="s">
        <v>432</v>
      </c>
      <c r="C158" s="807"/>
      <c r="D158" s="807"/>
      <c r="E158" s="807"/>
      <c r="F158" s="807"/>
      <c r="G158" s="262" t="s">
        <v>18</v>
      </c>
      <c r="H158" s="262">
        <v>1</v>
      </c>
      <c r="I158" s="262">
        <v>0</v>
      </c>
      <c r="J158" s="262">
        <f t="shared" ref="J158:J160" si="3">H158*I158</f>
        <v>0</v>
      </c>
    </row>
    <row r="159" spans="1:10">
      <c r="B159" s="807" t="s">
        <v>433</v>
      </c>
      <c r="C159" s="807"/>
      <c r="D159" s="807"/>
      <c r="E159" s="807"/>
      <c r="F159" s="807"/>
      <c r="G159" s="262" t="s">
        <v>18</v>
      </c>
      <c r="H159" s="262">
        <v>1</v>
      </c>
      <c r="I159" s="262">
        <v>0</v>
      </c>
      <c r="J159" s="262">
        <f t="shared" si="3"/>
        <v>0</v>
      </c>
    </row>
    <row r="160" spans="1:10">
      <c r="B160" s="807" t="s">
        <v>434</v>
      </c>
      <c r="C160" s="807"/>
      <c r="D160" s="807"/>
      <c r="E160" s="807"/>
      <c r="F160" s="807"/>
      <c r="G160" s="262" t="s">
        <v>18</v>
      </c>
      <c r="H160" s="262">
        <v>4</v>
      </c>
      <c r="I160" s="262">
        <v>0</v>
      </c>
      <c r="J160" s="262">
        <f t="shared" si="3"/>
        <v>0</v>
      </c>
    </row>
    <row r="161" spans="1:10">
      <c r="B161" s="273"/>
      <c r="C161" s="273"/>
      <c r="D161" s="273"/>
      <c r="E161" s="273"/>
      <c r="F161" s="273"/>
    </row>
    <row r="162" spans="1:10">
      <c r="A162" s="796" t="s">
        <v>435</v>
      </c>
      <c r="B162" s="797" t="s">
        <v>436</v>
      </c>
      <c r="C162" s="797"/>
      <c r="D162" s="797"/>
      <c r="E162" s="797"/>
      <c r="F162" s="797"/>
    </row>
    <row r="163" spans="1:10">
      <c r="A163" s="796"/>
      <c r="B163" s="797"/>
      <c r="C163" s="797"/>
      <c r="D163" s="797"/>
      <c r="E163" s="797"/>
      <c r="F163" s="797"/>
    </row>
    <row r="164" spans="1:10">
      <c r="B164" s="800" t="s">
        <v>437</v>
      </c>
      <c r="C164" s="800"/>
      <c r="D164" s="800"/>
      <c r="E164" s="800"/>
      <c r="F164" s="800"/>
      <c r="G164" s="262" t="s">
        <v>18</v>
      </c>
      <c r="H164" s="262">
        <v>2</v>
      </c>
      <c r="I164" s="262">
        <v>0</v>
      </c>
      <c r="J164" s="262">
        <f t="shared" ref="J164:J166" si="4">H164*I164</f>
        <v>0</v>
      </c>
    </row>
    <row r="165" spans="1:10">
      <c r="B165" s="800" t="s">
        <v>438</v>
      </c>
      <c r="C165" s="800"/>
      <c r="D165" s="800"/>
      <c r="E165" s="800"/>
      <c r="F165" s="800"/>
      <c r="G165" s="262" t="s">
        <v>18</v>
      </c>
      <c r="H165" s="262">
        <v>2</v>
      </c>
      <c r="I165" s="262">
        <v>0</v>
      </c>
      <c r="J165" s="262">
        <f t="shared" si="4"/>
        <v>0</v>
      </c>
    </row>
    <row r="166" spans="1:10">
      <c r="B166" s="800" t="s">
        <v>439</v>
      </c>
      <c r="C166" s="800"/>
      <c r="D166" s="800"/>
      <c r="E166" s="800"/>
      <c r="F166" s="800"/>
      <c r="G166" s="262" t="s">
        <v>18</v>
      </c>
      <c r="H166" s="262">
        <v>2</v>
      </c>
      <c r="I166" s="262">
        <v>0</v>
      </c>
      <c r="J166" s="262">
        <f t="shared" si="4"/>
        <v>0</v>
      </c>
    </row>
    <row r="167" spans="1:10">
      <c r="B167" s="273"/>
      <c r="C167" s="273"/>
      <c r="D167" s="273"/>
      <c r="E167" s="273"/>
      <c r="F167" s="273"/>
    </row>
    <row r="168" spans="1:10" ht="15.75">
      <c r="A168" s="289"/>
      <c r="B168" s="278" t="s">
        <v>440</v>
      </c>
      <c r="C168" s="298"/>
      <c r="D168" s="298"/>
      <c r="E168" s="298"/>
      <c r="J168" s="279">
        <f>SUM(J139:J167)</f>
        <v>0</v>
      </c>
    </row>
    <row r="172" spans="1:10" ht="21">
      <c r="A172" s="299"/>
      <c r="B172" s="809" t="s">
        <v>441</v>
      </c>
      <c r="C172" s="809"/>
      <c r="D172" s="809"/>
      <c r="E172" s="809"/>
      <c r="F172" s="809"/>
      <c r="G172" s="300"/>
      <c r="H172" s="300"/>
      <c r="I172" s="300"/>
      <c r="J172" s="300"/>
    </row>
    <row r="173" spans="1:10" ht="21">
      <c r="A173" s="299"/>
      <c r="B173" s="301"/>
      <c r="C173" s="301"/>
      <c r="D173" s="301"/>
      <c r="E173" s="301"/>
      <c r="F173" s="301"/>
      <c r="G173" s="300"/>
      <c r="H173" s="300"/>
      <c r="I173" s="300"/>
      <c r="J173" s="302"/>
    </row>
    <row r="174" spans="1:10" ht="21">
      <c r="A174" s="303" t="s">
        <v>260</v>
      </c>
      <c r="B174" s="810" t="s">
        <v>359</v>
      </c>
      <c r="C174" s="810"/>
      <c r="D174" s="810"/>
      <c r="E174" s="810"/>
      <c r="F174" s="810"/>
      <c r="G174" s="300"/>
      <c r="H174" s="300"/>
      <c r="I174" s="808">
        <f>J53</f>
        <v>0</v>
      </c>
      <c r="J174" s="808"/>
    </row>
    <row r="175" spans="1:10" ht="21">
      <c r="A175" s="303" t="s">
        <v>388</v>
      </c>
      <c r="B175" s="304" t="s">
        <v>442</v>
      </c>
      <c r="C175" s="305"/>
      <c r="D175" s="305"/>
      <c r="E175" s="301"/>
      <c r="F175" s="301"/>
      <c r="G175" s="300"/>
      <c r="H175" s="300"/>
      <c r="I175" s="808">
        <f>J105</f>
        <v>0</v>
      </c>
      <c r="J175" s="808"/>
    </row>
    <row r="176" spans="1:10" ht="21">
      <c r="A176" s="303" t="s">
        <v>412</v>
      </c>
      <c r="B176" s="810" t="s">
        <v>413</v>
      </c>
      <c r="C176" s="810"/>
      <c r="D176" s="810"/>
      <c r="E176" s="810"/>
      <c r="F176" s="810"/>
      <c r="G176" s="300"/>
      <c r="H176" s="300"/>
      <c r="I176" s="808">
        <f>J118</f>
        <v>0</v>
      </c>
      <c r="J176" s="808"/>
    </row>
    <row r="177" spans="1:10" ht="21">
      <c r="A177" s="303" t="s">
        <v>418</v>
      </c>
      <c r="B177" s="810" t="s">
        <v>443</v>
      </c>
      <c r="C177" s="810"/>
      <c r="D177" s="810"/>
      <c r="E177" s="810"/>
      <c r="F177" s="810"/>
      <c r="G177" s="300"/>
      <c r="H177" s="300"/>
      <c r="I177" s="808">
        <f>J168</f>
        <v>0</v>
      </c>
      <c r="J177" s="808"/>
    </row>
    <row r="178" spans="1:10" ht="21">
      <c r="A178" s="299"/>
      <c r="B178" s="301"/>
      <c r="C178" s="301"/>
      <c r="D178" s="301"/>
      <c r="E178" s="301"/>
      <c r="F178" s="301"/>
      <c r="G178" s="300"/>
      <c r="H178" s="300"/>
      <c r="I178" s="300"/>
      <c r="J178" s="300"/>
    </row>
    <row r="179" spans="1:10" ht="21">
      <c r="A179" s="811" t="s">
        <v>444</v>
      </c>
      <c r="B179" s="811"/>
      <c r="C179" s="811"/>
      <c r="D179" s="811"/>
      <c r="E179" s="811"/>
      <c r="F179" s="811"/>
      <c r="G179" s="811"/>
      <c r="H179" s="811"/>
      <c r="I179" s="808">
        <f>SUM(I174:J178)</f>
        <v>0</v>
      </c>
      <c r="J179" s="808"/>
    </row>
    <row r="180" spans="1:10" ht="21">
      <c r="A180" s="811" t="s">
        <v>445</v>
      </c>
      <c r="B180" s="811"/>
      <c r="C180" s="811"/>
      <c r="D180" s="811"/>
      <c r="E180" s="811"/>
      <c r="F180" s="811"/>
      <c r="G180" s="811"/>
      <c r="H180" s="811"/>
      <c r="I180" s="808">
        <f>I179*0.21</f>
        <v>0</v>
      </c>
      <c r="J180" s="808"/>
    </row>
    <row r="181" spans="1:10" ht="21">
      <c r="A181" s="811" t="s">
        <v>446</v>
      </c>
      <c r="B181" s="811"/>
      <c r="C181" s="811"/>
      <c r="D181" s="811"/>
      <c r="E181" s="811"/>
      <c r="F181" s="811"/>
      <c r="G181" s="811"/>
      <c r="H181" s="811"/>
      <c r="I181" s="808">
        <f>I179+I180</f>
        <v>0</v>
      </c>
      <c r="J181" s="808"/>
    </row>
  </sheetData>
  <sheetProtection selectLockedCells="1" selectUnlockedCells="1"/>
  <mergeCells count="82">
    <mergeCell ref="A180:H180"/>
    <mergeCell ref="I180:J180"/>
    <mergeCell ref="A181:H181"/>
    <mergeCell ref="I181:J181"/>
    <mergeCell ref="I175:J175"/>
    <mergeCell ref="B176:F176"/>
    <mergeCell ref="I176:J176"/>
    <mergeCell ref="B177:F177"/>
    <mergeCell ref="I177:J177"/>
    <mergeCell ref="A179:H179"/>
    <mergeCell ref="I179:J179"/>
    <mergeCell ref="I174:J174"/>
    <mergeCell ref="A154:A157"/>
    <mergeCell ref="B154:F157"/>
    <mergeCell ref="B158:F158"/>
    <mergeCell ref="B159:F159"/>
    <mergeCell ref="B160:F160"/>
    <mergeCell ref="A162:A163"/>
    <mergeCell ref="B162:F163"/>
    <mergeCell ref="B164:F164"/>
    <mergeCell ref="B165:F165"/>
    <mergeCell ref="B166:F166"/>
    <mergeCell ref="B172:F172"/>
    <mergeCell ref="B174:F174"/>
    <mergeCell ref="A150:A152"/>
    <mergeCell ref="B150:F151"/>
    <mergeCell ref="B152:F152"/>
    <mergeCell ref="B110:E110"/>
    <mergeCell ref="A112:A113"/>
    <mergeCell ref="B112:F113"/>
    <mergeCell ref="A125:J130"/>
    <mergeCell ref="A132:A139"/>
    <mergeCell ref="B132:F139"/>
    <mergeCell ref="A141:A142"/>
    <mergeCell ref="B141:F144"/>
    <mergeCell ref="A143:A144"/>
    <mergeCell ref="A146:A148"/>
    <mergeCell ref="B146:F148"/>
    <mergeCell ref="A96:A100"/>
    <mergeCell ref="B96:F100"/>
    <mergeCell ref="A76:A80"/>
    <mergeCell ref="B76:F80"/>
    <mergeCell ref="B81:F81"/>
    <mergeCell ref="A83:A86"/>
    <mergeCell ref="B83:F86"/>
    <mergeCell ref="B87:F87"/>
    <mergeCell ref="A89:A91"/>
    <mergeCell ref="B89:F90"/>
    <mergeCell ref="B91:F91"/>
    <mergeCell ref="A93:A94"/>
    <mergeCell ref="B93:F94"/>
    <mergeCell ref="A46:A48"/>
    <mergeCell ref="B46:F48"/>
    <mergeCell ref="B53:F53"/>
    <mergeCell ref="B58:E58"/>
    <mergeCell ref="A60:A74"/>
    <mergeCell ref="B60:F71"/>
    <mergeCell ref="B72:F72"/>
    <mergeCell ref="B73:F73"/>
    <mergeCell ref="B74:F74"/>
    <mergeCell ref="B26:F26"/>
    <mergeCell ref="A28:A44"/>
    <mergeCell ref="B28:F40"/>
    <mergeCell ref="B41:F41"/>
    <mergeCell ref="B42:F42"/>
    <mergeCell ref="B43:F43"/>
    <mergeCell ref="B44:F44"/>
    <mergeCell ref="B16:F16"/>
    <mergeCell ref="A18:A19"/>
    <mergeCell ref="B18:F18"/>
    <mergeCell ref="B19:F19"/>
    <mergeCell ref="A21:A25"/>
    <mergeCell ref="B21:F23"/>
    <mergeCell ref="B24:F24"/>
    <mergeCell ref="B25:F25"/>
    <mergeCell ref="A1:J3"/>
    <mergeCell ref="B4:E4"/>
    <mergeCell ref="B5:E5"/>
    <mergeCell ref="B7:F7"/>
    <mergeCell ref="A13:A15"/>
    <mergeCell ref="B13:F14"/>
    <mergeCell ref="B15:F15"/>
  </mergeCells>
  <pageMargins left="0.7" right="0.7" top="0.56999999999999995" bottom="0.47" header="0.51180555555555551" footer="0.3"/>
  <pageSetup paperSize="9" scale="97" firstPageNumber="0" orientation="portrait" horizontalDpi="300" verticalDpi="300" r:id="rId1"/>
  <headerFooter alignWithMargins="0"/>
  <rowBreaks count="2" manualBreakCount="2">
    <brk id="109" max="9" man="1"/>
    <brk id="16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GRAĐEVINSKO ZANATSKI</vt:lpstr>
      <vt:lpstr>TERMOTEHNIKA</vt:lpstr>
      <vt:lpstr>JAKA STRUJA</vt:lpstr>
      <vt:lpstr>SLABA STRUJA</vt:lpstr>
      <vt:lpstr>V i K</vt:lpstr>
      <vt:lpstr>'JAKA STRUJA'!__xlnm.Print_Area</vt:lpstr>
      <vt:lpstr>'JAKA STRUJA'!Print_Area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Mladen</dc:creator>
  <cp:lastModifiedBy>User</cp:lastModifiedBy>
  <cp:lastPrinted>2019-10-25T08:53:23Z</cp:lastPrinted>
  <dcterms:created xsi:type="dcterms:W3CDTF">2018-12-09T16:37:17Z</dcterms:created>
  <dcterms:modified xsi:type="dcterms:W3CDTF">2019-10-25T08:53:53Z</dcterms:modified>
</cp:coreProperties>
</file>